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zrkfile\ZRK\NRR\NRRe\23 72 000 Sokołów Podlaski Siedlce\Podwykonawstwo\- 2 - Automatyka i Teletehnika\"/>
    </mc:Choice>
  </mc:AlternateContent>
  <xr:revisionPtr revIDLastSave="0" documentId="13_ncr:1_{D806FDCE-99FB-45BB-BB9E-83576CC03D6E}" xr6:coauthVersionLast="47" xr6:coauthVersionMax="47" xr10:uidLastSave="{00000000-0000-0000-0000-000000000000}"/>
  <bookViews>
    <workbookView xWindow="-23148" yWindow="-108" windowWidth="23256" windowHeight="12456" tabRatio="773" xr2:uid="{6B380668-C5F4-4B1F-ADCC-70A0268A7A97}"/>
  </bookViews>
  <sheets>
    <sheet name="roboty budowlane" sheetId="1" r:id="rId1"/>
  </sheets>
  <definedNames>
    <definedName name="_xlnm._FilterDatabase" localSheetId="0" hidden="1">'roboty budowlane'!#REF!</definedName>
    <definedName name="_xlnm.Print_Area" localSheetId="0">'roboty budowlane'!$A$1:$G$54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8" i="1"/>
  <c r="G17" i="1"/>
  <c r="G10" i="1"/>
  <c r="G32" i="1"/>
  <c r="G27" i="1"/>
  <c r="G33" i="1"/>
  <c r="G31" i="1" l="1"/>
  <c r="F34" i="1"/>
  <c r="G7" i="1"/>
  <c r="G8" i="1"/>
  <c r="G9" i="1"/>
  <c r="G11" i="1"/>
  <c r="G6" i="1"/>
  <c r="G5" i="1" l="1"/>
  <c r="G15" i="1"/>
  <c r="G23" i="1" l="1"/>
  <c r="G39" i="1"/>
  <c r="G28" i="1"/>
  <c r="G26" i="1" s="1"/>
  <c r="G13" i="1"/>
  <c r="G16" i="1"/>
  <c r="G22" i="1"/>
  <c r="G14" i="1"/>
  <c r="G37" i="1"/>
  <c r="F29" i="1" l="1"/>
  <c r="G38" i="1"/>
  <c r="G36" i="1" s="1"/>
  <c r="F40" i="1" s="1"/>
  <c r="G19" i="1"/>
  <c r="G12" i="1"/>
  <c r="F24" i="1" l="1"/>
  <c r="G41" i="1" s="1"/>
  <c r="G42" i="1" l="1"/>
  <c r="G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Krystian Szewczyk</author>
  </authors>
  <commentList>
    <comment ref="G17" authorId="0" shapeId="0" xr:uid="{B3AD284F-63EA-4DB1-837A-A60BCEB4FE02}">
      <text>
        <r>
          <rPr>
            <b/>
            <sz val="9"/>
            <color indexed="81"/>
            <rFont val="Tahoma"/>
            <family val="2"/>
            <charset val="238"/>
          </rPr>
          <t>Krystian Szewczyk:</t>
        </r>
        <r>
          <rPr>
            <sz val="9"/>
            <color indexed="81"/>
            <rFont val="Tahoma"/>
            <family val="2"/>
            <charset val="238"/>
          </rPr>
          <t xml:space="preserve">
-0,02</t>
        </r>
      </text>
    </comment>
    <comment ref="G18" authorId="0" shapeId="0" xr:uid="{34B0919C-2BD7-4B63-8E50-E1830FD550E0}">
      <text>
        <r>
          <rPr>
            <b/>
            <sz val="9"/>
            <color indexed="81"/>
            <rFont val="Tahoma"/>
            <family val="2"/>
            <charset val="238"/>
          </rPr>
          <t>Krystian Szewczyk:</t>
        </r>
        <r>
          <rPr>
            <sz val="9"/>
            <color indexed="81"/>
            <rFont val="Tahoma"/>
            <family val="2"/>
            <charset val="238"/>
          </rPr>
          <t xml:space="preserve">
-0,03
</t>
        </r>
      </text>
    </comment>
    <comment ref="G21" authorId="0" shapeId="0" xr:uid="{76617A97-071C-4C88-94F8-4D1F8A577A49}">
      <text>
        <r>
          <rPr>
            <b/>
            <sz val="9"/>
            <color indexed="81"/>
            <rFont val="Tahoma"/>
            <family val="2"/>
            <charset val="238"/>
          </rPr>
          <t>Krystian Szewczyk:</t>
        </r>
        <r>
          <rPr>
            <sz val="9"/>
            <color indexed="81"/>
            <rFont val="Tahoma"/>
            <family val="2"/>
            <charset val="238"/>
          </rPr>
          <t xml:space="preserve">
-0,03
</t>
        </r>
      </text>
    </comment>
  </commentList>
</comments>
</file>

<file path=xl/sharedStrings.xml><?xml version="1.0" encoding="utf-8"?>
<sst xmlns="http://schemas.openxmlformats.org/spreadsheetml/2006/main" count="135" uniqueCount="88">
  <si>
    <t>RCO KOSZTY ROBÓT BUDOWLANYCH DOT.:
OPRACOWANIE DOKUMENTACJI PROJEKTOWEJ ORAZ REALIZACJA ROBÓT BUDOWLANYCH W FORMULE „PROJEKTUJ I BUDUJ” DLA PROJEKTU PN.: „REWITALIZACJA LINII KOLEJOWEJ NA ODCINKU SOKOŁÓW PODLASKI - SIEDLCE” REALIZOWANEGO W RAMACH PROGRAMU UZUPEŁNIANIA LOKALNEJ I REGIONALNEJ INFRASTRUKTURY KOLEJOWEJ – KOLEJ+ DO 2029 ROKU</t>
  </si>
  <si>
    <t>Lp.</t>
  </si>
  <si>
    <t>Opis</t>
  </si>
  <si>
    <t>Sposób rozliczenia</t>
  </si>
  <si>
    <t>Jedn. miary</t>
  </si>
  <si>
    <t>Ilość</t>
  </si>
  <si>
    <t>Wskaźnik cenowy</t>
  </si>
  <si>
    <t>Wartość</t>
  </si>
  <si>
    <t>A.</t>
  </si>
  <si>
    <t>ZAKRES PODSTAWOWY</t>
  </si>
  <si>
    <t>kwota ryczałtowa</t>
  </si>
  <si>
    <t>O</t>
  </si>
  <si>
    <t>kpl</t>
  </si>
  <si>
    <t xml:space="preserve">7. </t>
  </si>
  <si>
    <t>STEROWANIE RUCHEM KOLEJOWYM</t>
  </si>
  <si>
    <t>7.1</t>
  </si>
  <si>
    <t>7.2</t>
  </si>
  <si>
    <t>7.3</t>
  </si>
  <si>
    <t>7.4</t>
  </si>
  <si>
    <t>7.8</t>
  </si>
  <si>
    <t>Budowa przejazdów kat. B</t>
  </si>
  <si>
    <t>7.9</t>
  </si>
  <si>
    <t>Budowa przejazdów kat. C</t>
  </si>
  <si>
    <t xml:space="preserve">9. </t>
  </si>
  <si>
    <t>TELETECHNIKA / TELEKOMUNIKACJA</t>
  </si>
  <si>
    <t>9.1</t>
  </si>
  <si>
    <t>Przebudowa tras kabli telekomunikacyjnych</t>
  </si>
  <si>
    <t>m</t>
  </si>
  <si>
    <t>9.2</t>
  </si>
  <si>
    <t>Zabudowa systemu Tvu na przejazdach kolejowo - drogowych i przejściach przez tory</t>
  </si>
  <si>
    <t>kpl.</t>
  </si>
  <si>
    <t>9.3</t>
  </si>
  <si>
    <t>Zabudowa systemu Tvu dla potrzeb stwierdzenia końca pociągów wjeżdzających do stacji</t>
  </si>
  <si>
    <t>9.4</t>
  </si>
  <si>
    <t>Budowa kanalizacji kablowej na peronach</t>
  </si>
  <si>
    <t>SUMA:</t>
  </si>
  <si>
    <t>B</t>
  </si>
  <si>
    <t>PRAWO OPCJI 1</t>
  </si>
  <si>
    <t>2.</t>
  </si>
  <si>
    <t>2.1.</t>
  </si>
  <si>
    <t>2.2.</t>
  </si>
  <si>
    <t>3.</t>
  </si>
  <si>
    <t>3.1.</t>
  </si>
  <si>
    <t>Budowa urządzeń srk na stacji Podnieśno, zmiana aplikacji sterowania na stacji Siedlce (prawo opcji)</t>
  </si>
  <si>
    <t>SUMA PRAWO OPCJI 1:</t>
  </si>
  <si>
    <t>PRAWO OPCJI 2</t>
  </si>
  <si>
    <t>Budowa urządzeń srk na stacji Siedlce,zmiana aplikacji sterowania na stacji Siedlce (prawo opcji 2)</t>
  </si>
  <si>
    <t>SUMA PRAWO OPCJI 2:</t>
  </si>
  <si>
    <t>D.</t>
  </si>
  <si>
    <t>PRAWO OPCJI 3</t>
  </si>
  <si>
    <t>Zabudowa kontenera teletechnicznego z wyposażeniem (przystanek osobowy) (prawo opcji 3)</t>
  </si>
  <si>
    <t>Zabudowa systemów informacji pasażerskiej - perony jednokrawędziowe (prawo opcji 3)</t>
  </si>
  <si>
    <t>Zabudowa systemów informacji pasażerskiej - perony dwukrawędziowe (prawo opcji 3)</t>
  </si>
  <si>
    <t>SUMA PRAWO OPCJI 3:</t>
  </si>
  <si>
    <t>Demontaż i ponownym montaż urządzeń srk na stacji Sokołów Podlaski wraz z niezbędnymi pracami na stacji Siedlce</t>
  </si>
  <si>
    <t>Budowa urządzeń srk na stacji Podnieśno wraz z niezbędnymi pracami na stacji Siedlce</t>
  </si>
  <si>
    <t>Budowa blokady na szlaku Sokołów Podlaski – Podnieśno wraz z niezbędnymi pracami na stacji Siedlce</t>
  </si>
  <si>
    <t>Budowa blokady na szlaku Podnieśno – Siedlce wraz z niezbędnymi pracami na stacji Siedlce</t>
  </si>
  <si>
    <t>2.3.</t>
  </si>
  <si>
    <t>[netto]</t>
  </si>
  <si>
    <t>VAT [23%}</t>
  </si>
  <si>
    <t>[brutto]</t>
  </si>
  <si>
    <t>…................................................</t>
  </si>
  <si>
    <t>Podpis Wykonawcy</t>
  </si>
  <si>
    <t>UWAGI:</t>
  </si>
  <si>
    <t>W wycenie uwzględnić należy wszystkie roboty opisane w PFU dotyczące branż srk i teletechnika</t>
  </si>
  <si>
    <t>Wykonawca opracuje i dostarczy zamawiajacego niezbędne dokumenty do certyfikacji podsystemu CCT w tym dowod bezpieczeństwa oraz plan utrzymania zgodnie z zapisami TSI</t>
  </si>
  <si>
    <t>1</t>
  </si>
  <si>
    <t>1.1</t>
  </si>
  <si>
    <t>Koncepcja projektowa</t>
  </si>
  <si>
    <t>Projekt budowlany</t>
  </si>
  <si>
    <t>Projekt wykonawczy</t>
  </si>
  <si>
    <t>Operat kolaudacyjny</t>
  </si>
  <si>
    <t>Wkład do procesu certyfikacji</t>
  </si>
  <si>
    <t>1.2</t>
  </si>
  <si>
    <t>1.3</t>
  </si>
  <si>
    <t>1.4</t>
  </si>
  <si>
    <t>1.5</t>
  </si>
  <si>
    <t>RAZEM ZAKRES PODSTAWOWY + PRAWO OPCJI 1, 3:</t>
  </si>
  <si>
    <t>C</t>
  </si>
  <si>
    <t>Dokumentacja projektowa branży SRK</t>
  </si>
  <si>
    <t>Dokumentację projektową branży teletechnika dostarczy Zamawiający</t>
  </si>
  <si>
    <t>3.2.</t>
  </si>
  <si>
    <t xml:space="preserve">Dokumentacja projektowa </t>
  </si>
  <si>
    <t>Dokumentacja projektowa</t>
  </si>
  <si>
    <t>1.6</t>
  </si>
  <si>
    <t>Dokumentacja powykonawcza</t>
  </si>
  <si>
    <t>Wykonawca zobowiązany jest do koordynacji dokumentacji projektowej z projektantem innych branż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</si>
</sst>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1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4" fontId="1" fillId="4" borderId="10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top" wrapText="1"/>
    </xf>
    <xf numFmtId="4" fontId="1" fillId="3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top" wrapText="1"/>
    </xf>
    <xf numFmtId="4" fontId="1" fillId="3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5" borderId="12" xfId="0" applyNumberFormat="1" applyFont="1" applyFill="1" applyBorder="1" applyAlignment="1">
      <alignment horizontal="center" vertical="center"/>
    </xf>
    <xf numFmtId="4" fontId="1" fillId="6" borderId="14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top" wrapText="1"/>
    </xf>
    <xf numFmtId="4" fontId="1" fillId="5" borderId="21" xfId="0" applyNumberFormat="1" applyFont="1" applyFill="1" applyBorder="1" applyAlignment="1">
      <alignment horizontal="center" vertical="center"/>
    </xf>
    <xf numFmtId="4" fontId="1" fillId="5" borderId="22" xfId="0" applyNumberFormat="1" applyFont="1" applyFill="1" applyBorder="1" applyAlignment="1">
      <alignment horizontal="center" vertical="center"/>
    </xf>
    <xf numFmtId="4" fontId="1" fillId="6" borderId="23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4" fontId="3" fillId="4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4" fontId="1" fillId="5" borderId="13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1" fillId="4" borderId="2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4" fontId="1" fillId="5" borderId="22" xfId="0" quotePrefix="1" applyNumberFormat="1" applyFont="1" applyFill="1" applyBorder="1" applyAlignment="1">
      <alignment horizontal="center" vertical="center"/>
    </xf>
    <xf numFmtId="4" fontId="2" fillId="0" borderId="17" xfId="0" quotePrefix="1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165" fontId="1" fillId="3" borderId="6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5" fontId="1" fillId="6" borderId="24" xfId="0" applyNumberFormat="1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1" fillId="6" borderId="15" xfId="0" applyNumberFormat="1" applyFont="1" applyFill="1" applyBorder="1" applyAlignment="1">
      <alignment horizontal="center" vertical="center"/>
    </xf>
    <xf numFmtId="165" fontId="3" fillId="4" borderId="28" xfId="0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4" fontId="1" fillId="5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5" borderId="2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horizontal="center" vertical="center"/>
    </xf>
    <xf numFmtId="4" fontId="1" fillId="4" borderId="27" xfId="0" applyNumberFormat="1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5" borderId="29" xfId="0" applyNumberFormat="1" applyFont="1" applyFill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4" fontId="1" fillId="5" borderId="33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 10_10_PRZEDMIAR_Perony_v1" xfId="3" xr:uid="{A0CF99B3-6CF6-415B-A61C-2737C8785D85}"/>
    <cellStyle name="Normalny 2 2" xfId="1" xr:uid="{5EBD7E55-D829-4B27-A8EC-6CD1F629DFCC}"/>
    <cellStyle name="Procentowy 4" xfId="2" xr:uid="{F65C579E-92D8-4D81-96D0-E68D6ED63970}"/>
  </cellStyles>
  <dxfs count="0"/>
  <tableStyles count="0" defaultTableStyle="TableStyleMedium2" defaultPivotStyle="PivotStyleLight16"/>
  <colors>
    <mruColors>
      <color rgb="FFA8C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5D3D-4A4D-4413-9EDE-8D2FBFD65309}">
  <sheetPr>
    <pageSetUpPr fitToPage="1"/>
  </sheetPr>
  <dimension ref="A1:G49"/>
  <sheetViews>
    <sheetView tabSelected="1" view="pageBreakPreview" topLeftCell="A31" zoomScale="85" zoomScaleNormal="55" zoomScaleSheetLayoutView="85" workbookViewId="0">
      <selection activeCell="L39" sqref="L39"/>
    </sheetView>
  </sheetViews>
  <sheetFormatPr defaultRowHeight="15"/>
  <cols>
    <col min="1" max="1" width="9.140625" style="5"/>
    <col min="2" max="2" width="89" style="27" customWidth="1"/>
    <col min="3" max="3" width="19.28515625" style="27" customWidth="1"/>
    <col min="4" max="4" width="26.7109375" style="5" customWidth="1"/>
    <col min="5" max="5" width="11.5703125" style="5" customWidth="1"/>
    <col min="6" max="6" width="16.85546875" style="5" customWidth="1"/>
    <col min="7" max="7" width="17.28515625" style="42" customWidth="1"/>
    <col min="8" max="16384" width="9.140625" style="5"/>
  </cols>
  <sheetData>
    <row r="1" spans="1:7" ht="74.45" customHeight="1" thickBot="1">
      <c r="A1" s="53" t="s">
        <v>0</v>
      </c>
      <c r="B1" s="54"/>
      <c r="C1" s="54"/>
      <c r="D1" s="54"/>
      <c r="E1" s="54"/>
      <c r="F1" s="54"/>
      <c r="G1" s="55"/>
    </row>
    <row r="2" spans="1:7" ht="31.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35" t="s">
        <v>7</v>
      </c>
    </row>
    <row r="3" spans="1:7" ht="15" customHeight="1" thickBot="1">
      <c r="A3" s="10"/>
      <c r="B3" s="11"/>
      <c r="C3" s="11"/>
      <c r="D3" s="12"/>
      <c r="E3" s="13"/>
      <c r="F3" s="13"/>
      <c r="G3" s="36"/>
    </row>
    <row r="4" spans="1:7" ht="16.149999999999999" customHeight="1" thickBot="1">
      <c r="A4" s="30" t="s">
        <v>8</v>
      </c>
      <c r="B4" s="14" t="s">
        <v>9</v>
      </c>
      <c r="C4" s="15"/>
      <c r="D4" s="15"/>
      <c r="E4" s="15"/>
      <c r="F4" s="15"/>
      <c r="G4" s="37"/>
    </row>
    <row r="5" spans="1:7" ht="15.75">
      <c r="A5" s="32" t="s">
        <v>67</v>
      </c>
      <c r="B5" s="21" t="s">
        <v>80</v>
      </c>
      <c r="C5" s="21"/>
      <c r="D5" s="21"/>
      <c r="E5" s="65"/>
      <c r="F5" s="17"/>
      <c r="G5" s="40">
        <f>SUM(G6:G11)</f>
        <v>0</v>
      </c>
    </row>
    <row r="6" spans="1:7" ht="15.75">
      <c r="A6" s="33" t="s">
        <v>68</v>
      </c>
      <c r="B6" s="34" t="s">
        <v>69</v>
      </c>
      <c r="C6" s="2" t="s">
        <v>10</v>
      </c>
      <c r="D6" s="2" t="s">
        <v>10</v>
      </c>
      <c r="E6" s="66">
        <v>1</v>
      </c>
      <c r="F6" s="18"/>
      <c r="G6" s="39">
        <f t="shared" ref="G6:G11" si="0">ROUND(F6*E6,2)</f>
        <v>0</v>
      </c>
    </row>
    <row r="7" spans="1:7" ht="15.75">
      <c r="A7" s="33" t="s">
        <v>74</v>
      </c>
      <c r="B7" s="34" t="s">
        <v>70</v>
      </c>
      <c r="C7" s="2" t="s">
        <v>10</v>
      </c>
      <c r="D7" s="2" t="s">
        <v>10</v>
      </c>
      <c r="E7" s="66">
        <v>1</v>
      </c>
      <c r="F7" s="18"/>
      <c r="G7" s="39">
        <f t="shared" si="0"/>
        <v>0</v>
      </c>
    </row>
    <row r="8" spans="1:7" ht="15.75">
      <c r="A8" s="33" t="s">
        <v>75</v>
      </c>
      <c r="B8" s="34" t="s">
        <v>71</v>
      </c>
      <c r="C8" s="2" t="s">
        <v>10</v>
      </c>
      <c r="D8" s="2" t="s">
        <v>10</v>
      </c>
      <c r="E8" s="66">
        <v>1</v>
      </c>
      <c r="F8" s="18"/>
      <c r="G8" s="39">
        <f t="shared" si="0"/>
        <v>0</v>
      </c>
    </row>
    <row r="9" spans="1:7" ht="15.75">
      <c r="A9" s="33" t="s">
        <v>76</v>
      </c>
      <c r="B9" s="34" t="s">
        <v>72</v>
      </c>
      <c r="C9" s="2" t="s">
        <v>10</v>
      </c>
      <c r="D9" s="2" t="s">
        <v>10</v>
      </c>
      <c r="E9" s="66">
        <v>1</v>
      </c>
      <c r="F9" s="18"/>
      <c r="G9" s="39">
        <f t="shared" si="0"/>
        <v>0</v>
      </c>
    </row>
    <row r="10" spans="1:7" ht="15.75">
      <c r="A10" s="33" t="s">
        <v>77</v>
      </c>
      <c r="B10" s="34" t="s">
        <v>86</v>
      </c>
      <c r="C10" s="2" t="s">
        <v>10</v>
      </c>
      <c r="D10" s="2" t="s">
        <v>10</v>
      </c>
      <c r="E10" s="66">
        <v>1</v>
      </c>
      <c r="F10" s="18"/>
      <c r="G10" s="39">
        <f t="shared" si="0"/>
        <v>0</v>
      </c>
    </row>
    <row r="11" spans="1:7" ht="15.75">
      <c r="A11" s="33" t="s">
        <v>85</v>
      </c>
      <c r="B11" s="34" t="s">
        <v>73</v>
      </c>
      <c r="C11" s="2" t="s">
        <v>10</v>
      </c>
      <c r="D11" s="2" t="s">
        <v>10</v>
      </c>
      <c r="E11" s="66">
        <v>1</v>
      </c>
      <c r="F11" s="18"/>
      <c r="G11" s="39">
        <f t="shared" si="0"/>
        <v>0</v>
      </c>
    </row>
    <row r="12" spans="1:7" ht="15.75">
      <c r="A12" s="20" t="s">
        <v>13</v>
      </c>
      <c r="B12" s="21" t="s">
        <v>14</v>
      </c>
      <c r="C12" s="21"/>
      <c r="D12" s="21"/>
      <c r="E12" s="65"/>
      <c r="F12" s="22"/>
      <c r="G12" s="38">
        <f>SUM(G13:G18)</f>
        <v>0</v>
      </c>
    </row>
    <row r="13" spans="1:7" ht="31.5">
      <c r="A13" s="18" t="s">
        <v>15</v>
      </c>
      <c r="B13" s="19" t="s">
        <v>54</v>
      </c>
      <c r="C13" s="4" t="s">
        <v>10</v>
      </c>
      <c r="D13" s="2" t="s">
        <v>10</v>
      </c>
      <c r="E13" s="67">
        <v>1</v>
      </c>
      <c r="F13" s="64"/>
      <c r="G13" s="39">
        <f t="shared" ref="G13:G16" si="1">ROUND(F13*E13,2)</f>
        <v>0</v>
      </c>
    </row>
    <row r="14" spans="1:7" ht="15.75">
      <c r="A14" s="18" t="s">
        <v>16</v>
      </c>
      <c r="B14" s="19" t="s">
        <v>55</v>
      </c>
      <c r="C14" s="4" t="s">
        <v>10</v>
      </c>
      <c r="D14" s="2" t="s">
        <v>10</v>
      </c>
      <c r="E14" s="67">
        <v>1</v>
      </c>
      <c r="F14" s="64"/>
      <c r="G14" s="39">
        <f t="shared" si="1"/>
        <v>0</v>
      </c>
    </row>
    <row r="15" spans="1:7" ht="31.5">
      <c r="A15" s="18" t="s">
        <v>17</v>
      </c>
      <c r="B15" s="19" t="s">
        <v>56</v>
      </c>
      <c r="C15" s="4" t="s">
        <v>10</v>
      </c>
      <c r="D15" s="2" t="s">
        <v>10</v>
      </c>
      <c r="E15" s="67">
        <v>1</v>
      </c>
      <c r="F15" s="64"/>
      <c r="G15" s="39">
        <f>ROUND(F15*E15,2)</f>
        <v>0</v>
      </c>
    </row>
    <row r="16" spans="1:7" ht="15.75">
      <c r="A16" s="18" t="s">
        <v>18</v>
      </c>
      <c r="B16" s="19" t="s">
        <v>57</v>
      </c>
      <c r="C16" s="4" t="s">
        <v>10</v>
      </c>
      <c r="D16" s="2" t="s">
        <v>10</v>
      </c>
      <c r="E16" s="67">
        <v>1</v>
      </c>
      <c r="F16" s="64"/>
      <c r="G16" s="39">
        <f t="shared" si="1"/>
        <v>0</v>
      </c>
    </row>
    <row r="17" spans="1:7" ht="15.75">
      <c r="A17" s="18" t="s">
        <v>19</v>
      </c>
      <c r="B17" s="23" t="s">
        <v>20</v>
      </c>
      <c r="C17" s="3" t="s">
        <v>11</v>
      </c>
      <c r="D17" s="3" t="s">
        <v>12</v>
      </c>
      <c r="E17" s="68">
        <v>6</v>
      </c>
      <c r="F17" s="64"/>
      <c r="G17" s="39">
        <f>ROUND(F17*E17,2)</f>
        <v>0</v>
      </c>
    </row>
    <row r="18" spans="1:7" ht="16.5" thickBot="1">
      <c r="A18" s="18" t="s">
        <v>21</v>
      </c>
      <c r="B18" s="24" t="s">
        <v>22</v>
      </c>
      <c r="C18" s="3" t="s">
        <v>11</v>
      </c>
      <c r="D18" s="3" t="s">
        <v>12</v>
      </c>
      <c r="E18" s="69">
        <v>14</v>
      </c>
      <c r="F18" s="64"/>
      <c r="G18" s="39">
        <f>ROUND(F18*E18,2)</f>
        <v>0</v>
      </c>
    </row>
    <row r="19" spans="1:7" ht="15.75">
      <c r="A19" s="16" t="s">
        <v>23</v>
      </c>
      <c r="B19" s="28" t="s">
        <v>24</v>
      </c>
      <c r="C19" s="43"/>
      <c r="D19" s="43"/>
      <c r="E19" s="70"/>
      <c r="F19" s="17"/>
      <c r="G19" s="40">
        <f>SUM(G20:G23)</f>
        <v>0</v>
      </c>
    </row>
    <row r="20" spans="1:7" ht="15.75">
      <c r="A20" s="18" t="s">
        <v>25</v>
      </c>
      <c r="B20" s="25" t="s">
        <v>26</v>
      </c>
      <c r="C20" s="3" t="s">
        <v>11</v>
      </c>
      <c r="D20" s="2" t="s">
        <v>27</v>
      </c>
      <c r="E20" s="71">
        <v>700</v>
      </c>
      <c r="F20" s="64"/>
      <c r="G20" s="39">
        <f>ROUND(F20*E20,2)</f>
        <v>0</v>
      </c>
    </row>
    <row r="21" spans="1:7" ht="15.75">
      <c r="A21" s="18" t="s">
        <v>28</v>
      </c>
      <c r="B21" s="3" t="s">
        <v>29</v>
      </c>
      <c r="C21" s="3" t="s">
        <v>11</v>
      </c>
      <c r="D21" s="2" t="s">
        <v>30</v>
      </c>
      <c r="E21" s="67">
        <v>6</v>
      </c>
      <c r="F21" s="64"/>
      <c r="G21" s="39">
        <f>ROUND(F21*E21,2)</f>
        <v>0</v>
      </c>
    </row>
    <row r="22" spans="1:7" ht="15.75">
      <c r="A22" s="18" t="s">
        <v>31</v>
      </c>
      <c r="B22" s="25" t="s">
        <v>32</v>
      </c>
      <c r="C22" s="2" t="s">
        <v>10</v>
      </c>
      <c r="D22" s="2" t="s">
        <v>10</v>
      </c>
      <c r="E22" s="67">
        <v>1</v>
      </c>
      <c r="F22" s="64"/>
      <c r="G22" s="39">
        <f t="shared" ref="G22:G23" si="2">ROUND(F22*E22,2)</f>
        <v>0</v>
      </c>
    </row>
    <row r="23" spans="1:7" ht="16.5" thickBot="1">
      <c r="A23" s="18" t="s">
        <v>33</v>
      </c>
      <c r="B23" s="3" t="s">
        <v>34</v>
      </c>
      <c r="C23" s="2" t="s">
        <v>10</v>
      </c>
      <c r="D23" s="2" t="s">
        <v>10</v>
      </c>
      <c r="E23" s="67">
        <v>1</v>
      </c>
      <c r="F23" s="64"/>
      <c r="G23" s="39">
        <f t="shared" si="2"/>
        <v>0</v>
      </c>
    </row>
    <row r="24" spans="1:7" ht="16.5" thickBot="1">
      <c r="A24" s="56" t="s">
        <v>35</v>
      </c>
      <c r="B24" s="57"/>
      <c r="C24" s="57"/>
      <c r="D24" s="57"/>
      <c r="E24" s="72"/>
      <c r="F24" s="58">
        <f>G12+G19+G5</f>
        <v>0</v>
      </c>
      <c r="G24" s="59"/>
    </row>
    <row r="25" spans="1:7" ht="16.5" thickBot="1">
      <c r="A25" s="30" t="s">
        <v>36</v>
      </c>
      <c r="B25" s="49" t="s">
        <v>37</v>
      </c>
      <c r="C25" s="50"/>
      <c r="D25" s="50"/>
      <c r="E25" s="50"/>
      <c r="F25" s="50"/>
      <c r="G25" s="51"/>
    </row>
    <row r="26" spans="1:7" ht="15.75">
      <c r="A26" s="20" t="s">
        <v>41</v>
      </c>
      <c r="B26" s="52" t="s">
        <v>14</v>
      </c>
      <c r="C26" s="52"/>
      <c r="D26" s="52"/>
      <c r="E26" s="52"/>
      <c r="F26" s="22"/>
      <c r="G26" s="38">
        <f>G28+G27</f>
        <v>0</v>
      </c>
    </row>
    <row r="27" spans="1:7" ht="15.75">
      <c r="A27" s="18" t="s">
        <v>42</v>
      </c>
      <c r="B27" s="3" t="s">
        <v>83</v>
      </c>
      <c r="C27" s="2" t="s">
        <v>10</v>
      </c>
      <c r="D27" s="2" t="s">
        <v>10</v>
      </c>
      <c r="E27" s="63">
        <v>1</v>
      </c>
      <c r="F27" s="64"/>
      <c r="G27" s="39">
        <f>ROUND(F27*E27,2)</f>
        <v>0</v>
      </c>
    </row>
    <row r="28" spans="1:7" ht="32.25" thickBot="1">
      <c r="A28" s="18" t="s">
        <v>82</v>
      </c>
      <c r="B28" s="3" t="s">
        <v>43</v>
      </c>
      <c r="C28" s="2" t="s">
        <v>10</v>
      </c>
      <c r="D28" s="2" t="s">
        <v>10</v>
      </c>
      <c r="E28" s="63">
        <v>1</v>
      </c>
      <c r="F28" s="64"/>
      <c r="G28" s="39">
        <f>ROUND(F28*E28,2)</f>
        <v>0</v>
      </c>
    </row>
    <row r="29" spans="1:7" ht="16.5" thickBot="1">
      <c r="A29" s="56" t="s">
        <v>44</v>
      </c>
      <c r="B29" s="57"/>
      <c r="C29" s="57"/>
      <c r="D29" s="57"/>
      <c r="E29" s="57"/>
      <c r="F29" s="58">
        <f>G26</f>
        <v>0</v>
      </c>
      <c r="G29" s="59"/>
    </row>
    <row r="30" spans="1:7" customFormat="1" ht="16.5" thickBot="1">
      <c r="A30" s="30" t="s">
        <v>79</v>
      </c>
      <c r="B30" s="49" t="s">
        <v>45</v>
      </c>
      <c r="C30" s="50"/>
      <c r="D30" s="50"/>
      <c r="E30" s="50"/>
      <c r="F30" s="50"/>
      <c r="G30" s="51"/>
    </row>
    <row r="31" spans="1:7" customFormat="1" ht="15.75">
      <c r="A31" s="20" t="s">
        <v>41</v>
      </c>
      <c r="B31" s="52" t="s">
        <v>14</v>
      </c>
      <c r="C31" s="52"/>
      <c r="D31" s="52"/>
      <c r="E31" s="52"/>
      <c r="F31" s="22"/>
      <c r="G31" s="38">
        <f>G33+G32</f>
        <v>0</v>
      </c>
    </row>
    <row r="32" spans="1:7" customFormat="1" ht="15.75">
      <c r="A32" s="18" t="s">
        <v>42</v>
      </c>
      <c r="B32" s="3" t="s">
        <v>84</v>
      </c>
      <c r="C32" s="2" t="s">
        <v>10</v>
      </c>
      <c r="D32" s="2" t="s">
        <v>10</v>
      </c>
      <c r="E32" s="63">
        <v>1</v>
      </c>
      <c r="F32" s="64"/>
      <c r="G32" s="39">
        <f>ROUND(F32*E32,2)</f>
        <v>0</v>
      </c>
    </row>
    <row r="33" spans="1:7" customFormat="1" ht="32.25" thickBot="1">
      <c r="A33" s="18" t="s">
        <v>82</v>
      </c>
      <c r="B33" s="3" t="s">
        <v>46</v>
      </c>
      <c r="C33" s="2" t="s">
        <v>10</v>
      </c>
      <c r="D33" s="2" t="s">
        <v>10</v>
      </c>
      <c r="E33" s="63">
        <v>1</v>
      </c>
      <c r="F33" s="64"/>
      <c r="G33" s="39">
        <f>ROUND(F33*E33,2)</f>
        <v>0</v>
      </c>
    </row>
    <row r="34" spans="1:7" customFormat="1" ht="16.5" thickBot="1">
      <c r="A34" s="56" t="s">
        <v>47</v>
      </c>
      <c r="B34" s="57"/>
      <c r="C34" s="57"/>
      <c r="D34" s="57"/>
      <c r="E34" s="57"/>
      <c r="F34" s="58">
        <f>G31</f>
        <v>0</v>
      </c>
      <c r="G34" s="59"/>
    </row>
    <row r="35" spans="1:7" ht="16.5" thickBot="1">
      <c r="A35" s="1" t="s">
        <v>48</v>
      </c>
      <c r="B35" s="49" t="s">
        <v>49</v>
      </c>
      <c r="C35" s="50"/>
      <c r="D35" s="50"/>
      <c r="E35" s="50"/>
      <c r="F35" s="61"/>
      <c r="G35" s="62"/>
    </row>
    <row r="36" spans="1:7" ht="15.75">
      <c r="A36" s="16" t="s">
        <v>38</v>
      </c>
      <c r="B36" s="60" t="s">
        <v>24</v>
      </c>
      <c r="C36" s="60"/>
      <c r="D36" s="60"/>
      <c r="E36" s="60"/>
      <c r="F36" s="17"/>
      <c r="G36" s="40">
        <f>SUM(G37:G39)</f>
        <v>0</v>
      </c>
    </row>
    <row r="37" spans="1:7" ht="31.5">
      <c r="A37" s="18" t="s">
        <v>39</v>
      </c>
      <c r="B37" s="3" t="s">
        <v>50</v>
      </c>
      <c r="C37" s="2" t="s">
        <v>10</v>
      </c>
      <c r="D37" s="2" t="s">
        <v>10</v>
      </c>
      <c r="E37" s="63">
        <v>1</v>
      </c>
      <c r="F37" s="64"/>
      <c r="G37" s="39">
        <f t="shared" ref="G37:G39" si="3">ROUND(F37*E37,2)</f>
        <v>0</v>
      </c>
    </row>
    <row r="38" spans="1:7" ht="15.75">
      <c r="A38" s="18" t="s">
        <v>40</v>
      </c>
      <c r="B38" s="3" t="s">
        <v>51</v>
      </c>
      <c r="C38" s="2" t="s">
        <v>10</v>
      </c>
      <c r="D38" s="2" t="s">
        <v>10</v>
      </c>
      <c r="E38" s="63">
        <v>1</v>
      </c>
      <c r="F38" s="64"/>
      <c r="G38" s="39">
        <f t="shared" si="3"/>
        <v>0</v>
      </c>
    </row>
    <row r="39" spans="1:7" ht="16.5" thickBot="1">
      <c r="A39" s="18" t="s">
        <v>58</v>
      </c>
      <c r="B39" s="24" t="s">
        <v>52</v>
      </c>
      <c r="C39" s="2" t="s">
        <v>10</v>
      </c>
      <c r="D39" s="2" t="s">
        <v>10</v>
      </c>
      <c r="E39" s="63">
        <v>1</v>
      </c>
      <c r="F39" s="64"/>
      <c r="G39" s="39">
        <f t="shared" si="3"/>
        <v>0</v>
      </c>
    </row>
    <row r="40" spans="1:7" ht="16.5" thickBot="1">
      <c r="A40" s="56" t="s">
        <v>53</v>
      </c>
      <c r="B40" s="57"/>
      <c r="C40" s="57"/>
      <c r="D40" s="57"/>
      <c r="E40" s="57"/>
      <c r="F40" s="58">
        <f>G36</f>
        <v>0</v>
      </c>
      <c r="G40" s="59"/>
    </row>
    <row r="41" spans="1:7" ht="16.5" thickBot="1">
      <c r="A41" s="47" t="s">
        <v>78</v>
      </c>
      <c r="B41" s="48"/>
      <c r="C41" s="48"/>
      <c r="D41" s="48"/>
      <c r="E41" s="48"/>
      <c r="F41" s="29" t="s">
        <v>59</v>
      </c>
      <c r="G41" s="41">
        <f>SUM(F24,F29,F40,F34)</f>
        <v>0</v>
      </c>
    </row>
    <row r="42" spans="1:7" ht="16.5" thickBot="1">
      <c r="F42" s="26" t="s">
        <v>60</v>
      </c>
      <c r="G42" s="41">
        <f>0.23*G41</f>
        <v>0</v>
      </c>
    </row>
    <row r="43" spans="1:7" ht="16.5" thickBot="1">
      <c r="F43" s="26" t="s">
        <v>61</v>
      </c>
      <c r="G43" s="41">
        <f>G41+G42</f>
        <v>0</v>
      </c>
    </row>
    <row r="44" spans="1:7">
      <c r="A44" s="5" t="s">
        <v>64</v>
      </c>
      <c r="B44" s="45" t="s">
        <v>65</v>
      </c>
      <c r="C44" s="45"/>
      <c r="D44" s="45"/>
    </row>
    <row r="45" spans="1:7" ht="29.25" customHeight="1">
      <c r="B45" s="46" t="s">
        <v>66</v>
      </c>
      <c r="C45" s="46"/>
      <c r="D45" s="46"/>
    </row>
    <row r="46" spans="1:7">
      <c r="B46" s="45" t="s">
        <v>87</v>
      </c>
      <c r="C46" s="45"/>
      <c r="D46" s="45"/>
    </row>
    <row r="47" spans="1:7">
      <c r="B47" s="31" t="s">
        <v>81</v>
      </c>
    </row>
    <row r="48" spans="1:7">
      <c r="F48" s="44" t="s">
        <v>62</v>
      </c>
      <c r="G48" s="44"/>
    </row>
    <row r="49" spans="6:7">
      <c r="F49" s="44" t="s">
        <v>63</v>
      </c>
      <c r="G49" s="44"/>
    </row>
  </sheetData>
  <mergeCells count="21">
    <mergeCell ref="A41:E41"/>
    <mergeCell ref="B30:G30"/>
    <mergeCell ref="B31:E31"/>
    <mergeCell ref="A1:G1"/>
    <mergeCell ref="A29:E29"/>
    <mergeCell ref="F29:G29"/>
    <mergeCell ref="B25:G25"/>
    <mergeCell ref="B36:E36"/>
    <mergeCell ref="A34:E34"/>
    <mergeCell ref="F34:G34"/>
    <mergeCell ref="A40:E40"/>
    <mergeCell ref="F40:G40"/>
    <mergeCell ref="A24:E24"/>
    <mergeCell ref="F24:G24"/>
    <mergeCell ref="B35:G35"/>
    <mergeCell ref="B26:E26"/>
    <mergeCell ref="F48:G48"/>
    <mergeCell ref="F49:G49"/>
    <mergeCell ref="B44:D44"/>
    <mergeCell ref="B45:D45"/>
    <mergeCell ref="B46:D46"/>
  </mergeCells>
  <phoneticPr fontId="9" type="noConversion"/>
  <pageMargins left="0.25" right="0.25" top="0.75" bottom="0.75" header="0.3" footer="0.3"/>
  <pageSetup paperSize="9" scale="7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roboty budowlane</vt:lpstr>
      <vt:lpstr>'roboty budowlane'!Obszar_wydruku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Głębocka</dc:creator>
  <cp:lastModifiedBy>Krystian Szewczyk</cp:lastModifiedBy>
  <cp:lastPrinted>2024-01-31T08:38:00Z</cp:lastPrinted>
  <dcterms:created xsi:type="dcterms:W3CDTF">2023-06-06T07:18:34Z</dcterms:created>
  <dcterms:modified xsi:type="dcterms:W3CDTF">2024-01-31T08:39:43Z</dcterms:modified>
</cp:coreProperties>
</file>