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RR\NRRe\23 97 011 Sulejówek\Podwykonawstwo\do umieszczenia na stronie\"/>
    </mc:Choice>
  </mc:AlternateContent>
  <xr:revisionPtr revIDLastSave="0" documentId="13_ncr:1_{9CEA2C92-8D0E-4C94-851D-891B6EEC25A7}" xr6:coauthVersionLast="47" xr6:coauthVersionMax="47" xr10:uidLastSave="{00000000-0000-0000-0000-000000000000}"/>
  <bookViews>
    <workbookView xWindow="-120" yWindow="-120" windowWidth="29040" windowHeight="15720" tabRatio="781" firstSheet="1" activeTab="1" xr2:uid="{00000000-000D-0000-FFFF-FFFF00000000}"/>
  </bookViews>
  <sheets>
    <sheet name="kwota_slownie" sheetId="22" state="hidden" r:id="rId1"/>
    <sheet name="str_tyt" sheetId="1" r:id="rId2"/>
    <sheet name="ocho" sheetId="14" r:id="rId3"/>
    <sheet name="ZZK" sheetId="2" r:id="rId4"/>
    <sheet name="dm00" sheetId="3" r:id="rId5"/>
    <sheet name="TD" sheetId="13" r:id="rId6"/>
    <sheet name="DR" sheetId="4" r:id="rId7"/>
    <sheet name="ŚO" sheetId="16" r:id="rId8"/>
    <sheet name="PKP - mko" sheetId="6" r:id="rId9"/>
    <sheet name="PKP_ki" sheetId="7" r:id="rId10"/>
    <sheet name="PKP - ek" sheetId="26" r:id="rId11"/>
    <sheet name="EN" sheetId="8" r:id="rId12"/>
    <sheet name="EZ" sheetId="9" r:id="rId13"/>
    <sheet name="OŚ" sheetId="10" r:id="rId14"/>
    <sheet name="W" sheetId="17" r:id="rId15"/>
    <sheet name="KS" sheetId="18" r:id="rId16"/>
    <sheet name="OD" sheetId="19" r:id="rId17"/>
    <sheet name="G" sheetId="20" r:id="rId18"/>
    <sheet name="TEL" sheetId="21" r:id="rId19"/>
    <sheet name="SRK" sheetId="24" r:id="rId20"/>
    <sheet name="KZ" sheetId="2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" localSheetId="12">#REF!</definedName>
    <definedName name="_" localSheetId="0">#REF!</definedName>
    <definedName name="_" localSheetId="16">#REF!</definedName>
    <definedName name="_" localSheetId="19">#REF!</definedName>
    <definedName name="_" localSheetId="7">#REF!</definedName>
    <definedName name="_" localSheetId="5">#REF!</definedName>
    <definedName name="_">#REF!</definedName>
    <definedName name="____________C" localSheetId="12">#REF!</definedName>
    <definedName name="____________C" localSheetId="0">#REF!</definedName>
    <definedName name="____________C" localSheetId="16">#REF!</definedName>
    <definedName name="____________C" localSheetId="19">#REF!</definedName>
    <definedName name="____________C" localSheetId="7">#REF!</definedName>
    <definedName name="____________C" localSheetId="5">#REF!</definedName>
    <definedName name="____________C">#REF!</definedName>
    <definedName name="___________C" localSheetId="12">#REF!</definedName>
    <definedName name="___________C" localSheetId="0">#REF!</definedName>
    <definedName name="___________C" localSheetId="16">#REF!</definedName>
    <definedName name="___________C" localSheetId="19">#REF!</definedName>
    <definedName name="___________C" localSheetId="7">#REF!</definedName>
    <definedName name="___________C" localSheetId="5">#REF!</definedName>
    <definedName name="___________C">#REF!</definedName>
    <definedName name="__________C" localSheetId="12">#REF!</definedName>
    <definedName name="__________C" localSheetId="0">#REF!</definedName>
    <definedName name="__________C" localSheetId="16">#REF!</definedName>
    <definedName name="__________C" localSheetId="19">#REF!</definedName>
    <definedName name="__________C" localSheetId="7">#REF!</definedName>
    <definedName name="__________C" localSheetId="5">#REF!</definedName>
    <definedName name="__________C">#REF!</definedName>
    <definedName name="_________C" localSheetId="12">#REF!</definedName>
    <definedName name="_________C" localSheetId="0">#REF!</definedName>
    <definedName name="_________C" localSheetId="16">#REF!</definedName>
    <definedName name="_________C" localSheetId="19">#REF!</definedName>
    <definedName name="_________C" localSheetId="7">#REF!</definedName>
    <definedName name="_________C" localSheetId="5">#REF!</definedName>
    <definedName name="_________C">#REF!</definedName>
    <definedName name="________C" localSheetId="12">#REF!</definedName>
    <definedName name="________C" localSheetId="0">#REF!</definedName>
    <definedName name="________C" localSheetId="16">#REF!</definedName>
    <definedName name="________C" localSheetId="19">#REF!</definedName>
    <definedName name="________C" localSheetId="7">#REF!</definedName>
    <definedName name="________C" localSheetId="5">#REF!</definedName>
    <definedName name="________C">#REF!</definedName>
    <definedName name="_______C" localSheetId="12">#REF!</definedName>
    <definedName name="_______C" localSheetId="0">#REF!</definedName>
    <definedName name="_______C" localSheetId="16">#REF!</definedName>
    <definedName name="_______C" localSheetId="19">#REF!</definedName>
    <definedName name="_______C" localSheetId="7">#REF!</definedName>
    <definedName name="_______C" localSheetId="5">#REF!</definedName>
    <definedName name="_______C">#REF!</definedName>
    <definedName name="______C" localSheetId="12">#REF!</definedName>
    <definedName name="______C" localSheetId="0">#REF!</definedName>
    <definedName name="______C" localSheetId="16">#REF!</definedName>
    <definedName name="______C" localSheetId="19">#REF!</definedName>
    <definedName name="______C" localSheetId="7">#REF!</definedName>
    <definedName name="______C" localSheetId="5">#REF!</definedName>
    <definedName name="______C">#REF!</definedName>
    <definedName name="_____C" localSheetId="12">#REF!</definedName>
    <definedName name="_____C" localSheetId="0">#REF!</definedName>
    <definedName name="_____C" localSheetId="16">#REF!</definedName>
    <definedName name="_____C" localSheetId="19">#REF!</definedName>
    <definedName name="_____C" localSheetId="7">#REF!</definedName>
    <definedName name="_____C" localSheetId="5">#REF!</definedName>
    <definedName name="_____C">#REF!</definedName>
    <definedName name="_____od1" localSheetId="12">#REF!</definedName>
    <definedName name="_____od1" localSheetId="0">#REF!</definedName>
    <definedName name="_____od1" localSheetId="16">#REF!</definedName>
    <definedName name="_____od1" localSheetId="19">#REF!</definedName>
    <definedName name="_____od1" localSheetId="7">#REF!</definedName>
    <definedName name="_____od1" localSheetId="5">#REF!</definedName>
    <definedName name="_____od1">#REF!</definedName>
    <definedName name="_____od2" localSheetId="12">#REF!</definedName>
    <definedName name="_____od2" localSheetId="0">#REF!</definedName>
    <definedName name="_____od2" localSheetId="16">#REF!</definedName>
    <definedName name="_____od2" localSheetId="19">#REF!</definedName>
    <definedName name="_____od2" localSheetId="7">#REF!</definedName>
    <definedName name="_____od2" localSheetId="5">#REF!</definedName>
    <definedName name="_____od2">#REF!</definedName>
    <definedName name="_____od3" localSheetId="12">#REF!</definedName>
    <definedName name="_____od3" localSheetId="0">#REF!</definedName>
    <definedName name="_____od3" localSheetId="16">#REF!</definedName>
    <definedName name="_____od3" localSheetId="19">#REF!</definedName>
    <definedName name="_____od3" localSheetId="7">#REF!</definedName>
    <definedName name="_____od3" localSheetId="5">#REF!</definedName>
    <definedName name="_____od3">#REF!</definedName>
    <definedName name="_____od4" localSheetId="12">#REF!</definedName>
    <definedName name="_____od4" localSheetId="0">#REF!</definedName>
    <definedName name="_____od4" localSheetId="16">#REF!</definedName>
    <definedName name="_____od4" localSheetId="19">#REF!</definedName>
    <definedName name="_____od4" localSheetId="7">#REF!</definedName>
    <definedName name="_____od4" localSheetId="5">#REF!</definedName>
    <definedName name="_____od4">#REF!</definedName>
    <definedName name="_____ods1" localSheetId="12">#REF!</definedName>
    <definedName name="_____ods1" localSheetId="0">#REF!</definedName>
    <definedName name="_____ods1" localSheetId="16">#REF!</definedName>
    <definedName name="_____ods1" localSheetId="19">#REF!</definedName>
    <definedName name="_____ods1" localSheetId="7">#REF!</definedName>
    <definedName name="_____ods1" localSheetId="5">#REF!</definedName>
    <definedName name="_____ods1">#REF!</definedName>
    <definedName name="_____ods2" localSheetId="12">#REF!</definedName>
    <definedName name="_____ods2" localSheetId="0">#REF!</definedName>
    <definedName name="_____ods2" localSheetId="16">#REF!</definedName>
    <definedName name="_____ods2" localSheetId="19">#REF!</definedName>
    <definedName name="_____ods2" localSheetId="7">#REF!</definedName>
    <definedName name="_____ods2" localSheetId="5">#REF!</definedName>
    <definedName name="_____ods2">#REF!</definedName>
    <definedName name="_____ods3" localSheetId="12">#REF!</definedName>
    <definedName name="_____ods3" localSheetId="0">#REF!</definedName>
    <definedName name="_____ods3" localSheetId="16">#REF!</definedName>
    <definedName name="_____ods3" localSheetId="19">#REF!</definedName>
    <definedName name="_____ods3" localSheetId="7">#REF!</definedName>
    <definedName name="_____ods3" localSheetId="5">#REF!</definedName>
    <definedName name="_____ods3">#REF!</definedName>
    <definedName name="_____ods4" localSheetId="12">#REF!</definedName>
    <definedName name="_____ods4" localSheetId="0">#REF!</definedName>
    <definedName name="_____ods4" localSheetId="16">#REF!</definedName>
    <definedName name="_____ods4" localSheetId="19">#REF!</definedName>
    <definedName name="_____ods4" localSheetId="7">#REF!</definedName>
    <definedName name="_____ods4" localSheetId="5">#REF!</definedName>
    <definedName name="_____ods4">#REF!</definedName>
    <definedName name="____C" localSheetId="12">#REF!</definedName>
    <definedName name="____C" localSheetId="0">#REF!</definedName>
    <definedName name="____C" localSheetId="16">#REF!</definedName>
    <definedName name="____C" localSheetId="19">#REF!</definedName>
    <definedName name="____C" localSheetId="7">#REF!</definedName>
    <definedName name="____C" localSheetId="5">#REF!</definedName>
    <definedName name="____C">#REF!</definedName>
    <definedName name="____od1" localSheetId="12">#REF!</definedName>
    <definedName name="____od1" localSheetId="0">#REF!</definedName>
    <definedName name="____od1" localSheetId="16">#REF!</definedName>
    <definedName name="____od1" localSheetId="19">#REF!</definedName>
    <definedName name="____od1" localSheetId="7">#REF!</definedName>
    <definedName name="____od1" localSheetId="5">#REF!</definedName>
    <definedName name="____od1">#REF!</definedName>
    <definedName name="____od2" localSheetId="12">#REF!</definedName>
    <definedName name="____od2" localSheetId="0">#REF!</definedName>
    <definedName name="____od2" localSheetId="16">#REF!</definedName>
    <definedName name="____od2" localSheetId="19">#REF!</definedName>
    <definedName name="____od2" localSheetId="7">#REF!</definedName>
    <definedName name="____od2" localSheetId="5">#REF!</definedName>
    <definedName name="____od2">#REF!</definedName>
    <definedName name="____od3" localSheetId="12">#REF!</definedName>
    <definedName name="____od3" localSheetId="0">#REF!</definedName>
    <definedName name="____od3" localSheetId="16">#REF!</definedName>
    <definedName name="____od3" localSheetId="19">#REF!</definedName>
    <definedName name="____od3" localSheetId="7">#REF!</definedName>
    <definedName name="____od3" localSheetId="5">#REF!</definedName>
    <definedName name="____od3">#REF!</definedName>
    <definedName name="____od4" localSheetId="12">#REF!</definedName>
    <definedName name="____od4" localSheetId="0">#REF!</definedName>
    <definedName name="____od4" localSheetId="16">#REF!</definedName>
    <definedName name="____od4" localSheetId="19">#REF!</definedName>
    <definedName name="____od4" localSheetId="7">#REF!</definedName>
    <definedName name="____od4" localSheetId="5">#REF!</definedName>
    <definedName name="____od4">#REF!</definedName>
    <definedName name="____ods1" localSheetId="12">#REF!</definedName>
    <definedName name="____ods1" localSheetId="0">#REF!</definedName>
    <definedName name="____ods1" localSheetId="16">#REF!</definedName>
    <definedName name="____ods1" localSheetId="19">#REF!</definedName>
    <definedName name="____ods1" localSheetId="7">#REF!</definedName>
    <definedName name="____ods1" localSheetId="5">#REF!</definedName>
    <definedName name="____ods1">#REF!</definedName>
    <definedName name="____ods2" localSheetId="12">#REF!</definedName>
    <definedName name="____ods2" localSheetId="0">#REF!</definedName>
    <definedName name="____ods2" localSheetId="16">#REF!</definedName>
    <definedName name="____ods2" localSheetId="19">#REF!</definedName>
    <definedName name="____ods2" localSheetId="7">#REF!</definedName>
    <definedName name="____ods2" localSheetId="5">#REF!</definedName>
    <definedName name="____ods2">#REF!</definedName>
    <definedName name="____ods3" localSheetId="12">#REF!</definedName>
    <definedName name="____ods3" localSheetId="0">#REF!</definedName>
    <definedName name="____ods3" localSheetId="16">#REF!</definedName>
    <definedName name="____ods3" localSheetId="19">#REF!</definedName>
    <definedName name="____ods3" localSheetId="7">#REF!</definedName>
    <definedName name="____ods3" localSheetId="5">#REF!</definedName>
    <definedName name="____ods3">#REF!</definedName>
    <definedName name="____ods4" localSheetId="12">#REF!</definedName>
    <definedName name="____ods4" localSheetId="0">#REF!</definedName>
    <definedName name="____ods4" localSheetId="16">#REF!</definedName>
    <definedName name="____ods4" localSheetId="19">#REF!</definedName>
    <definedName name="____ods4" localSheetId="7">#REF!</definedName>
    <definedName name="____ods4" localSheetId="5">#REF!</definedName>
    <definedName name="____ods4">#REF!</definedName>
    <definedName name="___C" localSheetId="12">#REF!</definedName>
    <definedName name="___C" localSheetId="0">#REF!</definedName>
    <definedName name="___C" localSheetId="16">#REF!</definedName>
    <definedName name="___C" localSheetId="19">#REF!</definedName>
    <definedName name="___C" localSheetId="7">#REF!</definedName>
    <definedName name="___C" localSheetId="5">#REF!</definedName>
    <definedName name="___C">#REF!</definedName>
    <definedName name="___od1" localSheetId="12">#REF!</definedName>
    <definedName name="___od1" localSheetId="0">#REF!</definedName>
    <definedName name="___od1" localSheetId="16">#REF!</definedName>
    <definedName name="___od1" localSheetId="19">#REF!</definedName>
    <definedName name="___od1" localSheetId="7">#REF!</definedName>
    <definedName name="___od1" localSheetId="5">#REF!</definedName>
    <definedName name="___od1">#REF!</definedName>
    <definedName name="___od2" localSheetId="12">#REF!</definedName>
    <definedName name="___od2" localSheetId="0">#REF!</definedName>
    <definedName name="___od2" localSheetId="16">#REF!</definedName>
    <definedName name="___od2" localSheetId="19">#REF!</definedName>
    <definedName name="___od2" localSheetId="7">#REF!</definedName>
    <definedName name="___od2" localSheetId="5">#REF!</definedName>
    <definedName name="___od2">#REF!</definedName>
    <definedName name="___od3" localSheetId="12">#REF!</definedName>
    <definedName name="___od3" localSheetId="0">#REF!</definedName>
    <definedName name="___od3" localSheetId="16">#REF!</definedName>
    <definedName name="___od3" localSheetId="19">#REF!</definedName>
    <definedName name="___od3" localSheetId="7">#REF!</definedName>
    <definedName name="___od3" localSheetId="5">#REF!</definedName>
    <definedName name="___od3">#REF!</definedName>
    <definedName name="___od4" localSheetId="12">#REF!</definedName>
    <definedName name="___od4" localSheetId="0">#REF!</definedName>
    <definedName name="___od4" localSheetId="16">#REF!</definedName>
    <definedName name="___od4" localSheetId="19">#REF!</definedName>
    <definedName name="___od4" localSheetId="7">#REF!</definedName>
    <definedName name="___od4" localSheetId="5">#REF!</definedName>
    <definedName name="___od4">#REF!</definedName>
    <definedName name="___ods1" localSheetId="12">#REF!</definedName>
    <definedName name="___ods1" localSheetId="0">#REF!</definedName>
    <definedName name="___ods1" localSheetId="16">#REF!</definedName>
    <definedName name="___ods1" localSheetId="19">#REF!</definedName>
    <definedName name="___ods1" localSheetId="7">#REF!</definedName>
    <definedName name="___ods1" localSheetId="5">#REF!</definedName>
    <definedName name="___ods1">#REF!</definedName>
    <definedName name="___ods2" localSheetId="12">#REF!</definedName>
    <definedName name="___ods2" localSheetId="0">#REF!</definedName>
    <definedName name="___ods2" localSheetId="16">#REF!</definedName>
    <definedName name="___ods2" localSheetId="19">#REF!</definedName>
    <definedName name="___ods2" localSheetId="7">#REF!</definedName>
    <definedName name="___ods2" localSheetId="5">#REF!</definedName>
    <definedName name="___ods2">#REF!</definedName>
    <definedName name="___ods3" localSheetId="12">#REF!</definedName>
    <definedName name="___ods3" localSheetId="0">#REF!</definedName>
    <definedName name="___ods3" localSheetId="16">#REF!</definedName>
    <definedName name="___ods3" localSheetId="19">#REF!</definedName>
    <definedName name="___ods3" localSheetId="7">#REF!</definedName>
    <definedName name="___ods3" localSheetId="5">#REF!</definedName>
    <definedName name="___ods3">#REF!</definedName>
    <definedName name="___ods4" localSheetId="12">#REF!</definedName>
    <definedName name="___ods4" localSheetId="0">#REF!</definedName>
    <definedName name="___ods4" localSheetId="16">#REF!</definedName>
    <definedName name="___ods4" localSheetId="19">#REF!</definedName>
    <definedName name="___ods4" localSheetId="7">#REF!</definedName>
    <definedName name="___ods4" localSheetId="5">#REF!</definedName>
    <definedName name="___ods4">#REF!</definedName>
    <definedName name="__C" localSheetId="12">#REF!</definedName>
    <definedName name="__C" localSheetId="0">#REF!</definedName>
    <definedName name="__C" localSheetId="16">#REF!</definedName>
    <definedName name="__C" localSheetId="19">#REF!</definedName>
    <definedName name="__C" localSheetId="7">#REF!</definedName>
    <definedName name="__C" localSheetId="5">#REF!</definedName>
    <definedName name="__C">#REF!</definedName>
    <definedName name="__od1" localSheetId="12">#REF!</definedName>
    <definedName name="__od1" localSheetId="0">#REF!</definedName>
    <definedName name="__od1" localSheetId="16">#REF!</definedName>
    <definedName name="__od1" localSheetId="19">#REF!</definedName>
    <definedName name="__od1" localSheetId="7">#REF!</definedName>
    <definedName name="__od1" localSheetId="5">#REF!</definedName>
    <definedName name="__od1">#REF!</definedName>
    <definedName name="__od2" localSheetId="12">#REF!</definedName>
    <definedName name="__od2" localSheetId="0">#REF!</definedName>
    <definedName name="__od2" localSheetId="16">#REF!</definedName>
    <definedName name="__od2" localSheetId="19">#REF!</definedName>
    <definedName name="__od2" localSheetId="7">#REF!</definedName>
    <definedName name="__od2" localSheetId="5">#REF!</definedName>
    <definedName name="__od2">#REF!</definedName>
    <definedName name="__od3" localSheetId="12">#REF!</definedName>
    <definedName name="__od3" localSheetId="0">#REF!</definedName>
    <definedName name="__od3" localSheetId="16">#REF!</definedName>
    <definedName name="__od3" localSheetId="19">#REF!</definedName>
    <definedName name="__od3" localSheetId="7">#REF!</definedName>
    <definedName name="__od3" localSheetId="5">#REF!</definedName>
    <definedName name="__od3">#REF!</definedName>
    <definedName name="__od4" localSheetId="12">#REF!</definedName>
    <definedName name="__od4" localSheetId="0">#REF!</definedName>
    <definedName name="__od4" localSheetId="16">#REF!</definedName>
    <definedName name="__od4" localSheetId="19">#REF!</definedName>
    <definedName name="__od4" localSheetId="7">#REF!</definedName>
    <definedName name="__od4" localSheetId="5">#REF!</definedName>
    <definedName name="__od4">#REF!</definedName>
    <definedName name="__ods1" localSheetId="12">#REF!</definedName>
    <definedName name="__ods1" localSheetId="0">#REF!</definedName>
    <definedName name="__ods1" localSheetId="16">#REF!</definedName>
    <definedName name="__ods1" localSheetId="19">#REF!</definedName>
    <definedName name="__ods1" localSheetId="7">#REF!</definedName>
    <definedName name="__ods1" localSheetId="5">#REF!</definedName>
    <definedName name="__ods1">#REF!</definedName>
    <definedName name="__ods2" localSheetId="12">#REF!</definedName>
    <definedName name="__ods2" localSheetId="0">#REF!</definedName>
    <definedName name="__ods2" localSheetId="16">#REF!</definedName>
    <definedName name="__ods2" localSheetId="19">#REF!</definedName>
    <definedName name="__ods2" localSheetId="7">#REF!</definedName>
    <definedName name="__ods2" localSheetId="5">#REF!</definedName>
    <definedName name="__ods2">#REF!</definedName>
    <definedName name="__ods3" localSheetId="12">#REF!</definedName>
    <definedName name="__ods3" localSheetId="0">#REF!</definedName>
    <definedName name="__ods3" localSheetId="16">#REF!</definedName>
    <definedName name="__ods3" localSheetId="19">#REF!</definedName>
    <definedName name="__ods3" localSheetId="7">#REF!</definedName>
    <definedName name="__ods3" localSheetId="5">#REF!</definedName>
    <definedName name="__ods3">#REF!</definedName>
    <definedName name="__ods4" localSheetId="12">#REF!</definedName>
    <definedName name="__ods4" localSheetId="0">#REF!</definedName>
    <definedName name="__ods4" localSheetId="16">#REF!</definedName>
    <definedName name="__ods4" localSheetId="19">#REF!</definedName>
    <definedName name="__ods4" localSheetId="7">#REF!</definedName>
    <definedName name="__ods4" localSheetId="5">#REF!</definedName>
    <definedName name="__ods4">#REF!</definedName>
    <definedName name="__xlnm.Database">"#REF!"</definedName>
    <definedName name="_1bez_nazwy" localSheetId="12">#REF!</definedName>
    <definedName name="_1bez_nazwy" localSheetId="0">#REF!</definedName>
    <definedName name="_1bez_nazwy" localSheetId="16">#REF!</definedName>
    <definedName name="_1bez_nazwy" localSheetId="19">#REF!</definedName>
    <definedName name="_1bez_nazwy" localSheetId="7">#REF!</definedName>
    <definedName name="_1bez_nazwy" localSheetId="5">#REF!</definedName>
    <definedName name="_1bez_nazwy">#REF!</definedName>
    <definedName name="_1Excel_BuiltIn_Print_Area_1_1_1_1_1_1" localSheetId="12">#REF!</definedName>
    <definedName name="_1Excel_BuiltIn_Print_Area_1_1_1_1_1_1" localSheetId="0">#REF!</definedName>
    <definedName name="_1Excel_BuiltIn_Print_Area_1_1_1_1_1_1" localSheetId="16">#REF!</definedName>
    <definedName name="_1Excel_BuiltIn_Print_Area_1_1_1_1_1_1" localSheetId="19">#REF!</definedName>
    <definedName name="_1Excel_BuiltIn_Print_Area_1_1_1_1_1_1" localSheetId="7">#REF!</definedName>
    <definedName name="_1Excel_BuiltIn_Print_Area_1_1_1_1_1_1" localSheetId="5">#REF!</definedName>
    <definedName name="_1Excel_BuiltIn_Print_Area_1_1_1_1_1_1">#REF!</definedName>
    <definedName name="_1Excel_BuiltIn_Print_Area_3_1" localSheetId="12">#REF!</definedName>
    <definedName name="_1Excel_BuiltIn_Print_Area_3_1" localSheetId="0">#REF!</definedName>
    <definedName name="_1Excel_BuiltIn_Print_Area_3_1" localSheetId="16">#REF!</definedName>
    <definedName name="_1Excel_BuiltIn_Print_Area_3_1" localSheetId="19">#REF!</definedName>
    <definedName name="_1Excel_BuiltIn_Print_Area_3_1" localSheetId="7">#REF!</definedName>
    <definedName name="_1Excel_BuiltIn_Print_Area_3_1" localSheetId="5">#REF!</definedName>
    <definedName name="_1Excel_BuiltIn_Print_Area_3_1">#REF!</definedName>
    <definedName name="_1Excel_BuiltIn_Print_Titles_1_1" localSheetId="12">#REF!</definedName>
    <definedName name="_1Excel_BuiltIn_Print_Titles_1_1" localSheetId="0">#REF!</definedName>
    <definedName name="_1Excel_BuiltIn_Print_Titles_1_1" localSheetId="16">#REF!</definedName>
    <definedName name="_1Excel_BuiltIn_Print_Titles_1_1" localSheetId="19">#REF!</definedName>
    <definedName name="_1Excel_BuiltIn_Print_Titles_1_1" localSheetId="7">#REF!</definedName>
    <definedName name="_1Excel_BuiltIn_Print_Titles_1_1" localSheetId="5">#REF!</definedName>
    <definedName name="_1Excel_BuiltIn_Print_Titles_1_1">#REF!</definedName>
    <definedName name="_2Excel_BuiltIn_Print_Area_1_1_1_1_1_1_1" localSheetId="12">#REF!</definedName>
    <definedName name="_2Excel_BuiltIn_Print_Area_1_1_1_1_1_1_1" localSheetId="0">#REF!</definedName>
    <definedName name="_2Excel_BuiltIn_Print_Area_1_1_1_1_1_1_1" localSheetId="16">#REF!</definedName>
    <definedName name="_2Excel_BuiltIn_Print_Area_1_1_1_1_1_1_1" localSheetId="19">#REF!</definedName>
    <definedName name="_2Excel_BuiltIn_Print_Area_1_1_1_1_1_1_1" localSheetId="7">#REF!</definedName>
    <definedName name="_2Excel_BuiltIn_Print_Area_1_1_1_1_1_1_1" localSheetId="5">#REF!</definedName>
    <definedName name="_2Excel_BuiltIn_Print_Area_1_1_1_1_1_1_1">#REF!</definedName>
    <definedName name="_C" localSheetId="12">#REF!</definedName>
    <definedName name="_C" localSheetId="0">#REF!</definedName>
    <definedName name="_C" localSheetId="16">#REF!</definedName>
    <definedName name="_C" localSheetId="19">#REF!</definedName>
    <definedName name="_C" localSheetId="7">#REF!</definedName>
    <definedName name="_C" localSheetId="5">#REF!</definedName>
    <definedName name="_C">#REF!</definedName>
    <definedName name="_xlnm._FilterDatabase" localSheetId="4" hidden="1">dm00!$E$1:$E$8</definedName>
    <definedName name="_xlnm._FilterDatabase" localSheetId="6" hidden="1">DR!$D$1:$D$180</definedName>
    <definedName name="_xlnm._FilterDatabase" localSheetId="11" hidden="1">EN!$C$1:$C$88</definedName>
    <definedName name="_xlnm._FilterDatabase" localSheetId="12" hidden="1">EZ!$G$1:$G$19</definedName>
    <definedName name="_xlnm._FilterDatabase" localSheetId="17" hidden="1">G!$G$1:$G$15</definedName>
    <definedName name="_xlnm._FilterDatabase" localSheetId="15" hidden="1">KS!$F$1:$F$14</definedName>
    <definedName name="_xlnm._FilterDatabase" localSheetId="16" hidden="1">OD!$F$1:$F$27</definedName>
    <definedName name="_xlnm._FilterDatabase" localSheetId="13" hidden="1">OŚ!$G$1:$G$27</definedName>
    <definedName name="_xlnm._FilterDatabase" localSheetId="10" hidden="1">'PKP - ek'!$G$1:$G$47</definedName>
    <definedName name="_xlnm._FilterDatabase" localSheetId="8" hidden="1">'PKP - mko'!#REF!</definedName>
    <definedName name="_xlnm._FilterDatabase" localSheetId="9" hidden="1">PKP_ki!$G$1:$G$27</definedName>
    <definedName name="_xlnm._FilterDatabase" localSheetId="7" hidden="1">ŚO!#REF!</definedName>
    <definedName name="_xlnm._FilterDatabase" localSheetId="5" hidden="1">TD!#REF!</definedName>
    <definedName name="_xlnm._FilterDatabase" localSheetId="18" hidden="1">TEL!$D$1:$D$129</definedName>
    <definedName name="_xlnm._FilterDatabase" localSheetId="14" hidden="1">W!$F$1:$F$27</definedName>
    <definedName name="_Key1" localSheetId="12" hidden="1">#REF!</definedName>
    <definedName name="_Key1" localSheetId="0" hidden="1">#REF!</definedName>
    <definedName name="_Key1" localSheetId="16" hidden="1">#REF!</definedName>
    <definedName name="_Key1" localSheetId="19" hidden="1">#REF!</definedName>
    <definedName name="_Key1" localSheetId="7" hidden="1">#REF!</definedName>
    <definedName name="_Key1" localSheetId="5" hidden="1">#REF!</definedName>
    <definedName name="_Key1" hidden="1">#REF!</definedName>
    <definedName name="_Key2" localSheetId="12" hidden="1">#REF!</definedName>
    <definedName name="_Key2" localSheetId="0" hidden="1">#REF!</definedName>
    <definedName name="_Key2" localSheetId="16" hidden="1">#REF!</definedName>
    <definedName name="_Key2" localSheetId="19" hidden="1">#REF!</definedName>
    <definedName name="_Key2" localSheetId="7" hidden="1">#REF!</definedName>
    <definedName name="_Key2" localSheetId="5" hidden="1">#REF!</definedName>
    <definedName name="_Key2" hidden="1">#REF!</definedName>
    <definedName name="_od1" localSheetId="12">#REF!</definedName>
    <definedName name="_od1" localSheetId="0">#REF!</definedName>
    <definedName name="_od1" localSheetId="16">#REF!</definedName>
    <definedName name="_od1" localSheetId="19">#REF!</definedName>
    <definedName name="_od1" localSheetId="7">#REF!</definedName>
    <definedName name="_od1" localSheetId="5">#REF!</definedName>
    <definedName name="_od1">#REF!</definedName>
    <definedName name="_od2" localSheetId="12">#REF!</definedName>
    <definedName name="_od2" localSheetId="0">#REF!</definedName>
    <definedName name="_od2" localSheetId="16">#REF!</definedName>
    <definedName name="_od2" localSheetId="19">#REF!</definedName>
    <definedName name="_od2" localSheetId="7">#REF!</definedName>
    <definedName name="_od2" localSheetId="5">#REF!</definedName>
    <definedName name="_od2">#REF!</definedName>
    <definedName name="_od3" localSheetId="12">#REF!</definedName>
    <definedName name="_od3" localSheetId="0">#REF!</definedName>
    <definedName name="_od3" localSheetId="16">#REF!</definedName>
    <definedName name="_od3" localSheetId="19">#REF!</definedName>
    <definedName name="_od3" localSheetId="7">#REF!</definedName>
    <definedName name="_od3" localSheetId="5">#REF!</definedName>
    <definedName name="_od3">#REF!</definedName>
    <definedName name="_od4" localSheetId="12">#REF!</definedName>
    <definedName name="_od4" localSheetId="0">#REF!</definedName>
    <definedName name="_od4" localSheetId="16">#REF!</definedName>
    <definedName name="_od4" localSheetId="19">#REF!</definedName>
    <definedName name="_od4" localSheetId="7">#REF!</definedName>
    <definedName name="_od4" localSheetId="5">#REF!</definedName>
    <definedName name="_od4">#REF!</definedName>
    <definedName name="_ods1" localSheetId="12">#REF!</definedName>
    <definedName name="_ods1" localSheetId="0">#REF!</definedName>
    <definedName name="_ods1" localSheetId="16">#REF!</definedName>
    <definedName name="_ods1" localSheetId="19">#REF!</definedName>
    <definedName name="_ods1" localSheetId="7">#REF!</definedName>
    <definedName name="_ods1" localSheetId="5">#REF!</definedName>
    <definedName name="_ods1">#REF!</definedName>
    <definedName name="_ods2" localSheetId="12">#REF!</definedName>
    <definedName name="_ods2" localSheetId="0">#REF!</definedName>
    <definedName name="_ods2" localSheetId="16">#REF!</definedName>
    <definedName name="_ods2" localSheetId="19">#REF!</definedName>
    <definedName name="_ods2" localSheetId="7">#REF!</definedName>
    <definedName name="_ods2" localSheetId="5">#REF!</definedName>
    <definedName name="_ods2">#REF!</definedName>
    <definedName name="_ods3" localSheetId="12">#REF!</definedName>
    <definedName name="_ods3" localSheetId="0">#REF!</definedName>
    <definedName name="_ods3" localSheetId="16">#REF!</definedName>
    <definedName name="_ods3" localSheetId="19">#REF!</definedName>
    <definedName name="_ods3" localSheetId="7">#REF!</definedName>
    <definedName name="_ods3" localSheetId="5">#REF!</definedName>
    <definedName name="_ods3">#REF!</definedName>
    <definedName name="_ods4" localSheetId="12">#REF!</definedName>
    <definedName name="_ods4" localSheetId="0">#REF!</definedName>
    <definedName name="_ods4" localSheetId="16">#REF!</definedName>
    <definedName name="_ods4" localSheetId="19">#REF!</definedName>
    <definedName name="_ods4" localSheetId="7">#REF!</definedName>
    <definedName name="_ods4" localSheetId="5">#REF!</definedName>
    <definedName name="_ods4">#REF!</definedName>
    <definedName name="_Order1" hidden="1">255</definedName>
    <definedName name="_Order2" hidden="1">255</definedName>
    <definedName name="_Sort" localSheetId="12" hidden="1">#REF!</definedName>
    <definedName name="_Sort" localSheetId="0" hidden="1">#REF!</definedName>
    <definedName name="_Sort" localSheetId="16" hidden="1">#REF!</definedName>
    <definedName name="_Sort" localSheetId="19" hidden="1">#REF!</definedName>
    <definedName name="_Sort" localSheetId="7" hidden="1">#REF!</definedName>
    <definedName name="_Sort" localSheetId="5" hidden="1">#REF!</definedName>
    <definedName name="_Sort" hidden="1">#REF!</definedName>
    <definedName name="_Toc421942626" localSheetId="1">str_tyt!$A$3</definedName>
    <definedName name="_Toc497827814" localSheetId="11">EN!#REF!</definedName>
    <definedName name="_Toc497827814" localSheetId="12">EZ!$C$7</definedName>
    <definedName name="_Toc497827814" localSheetId="17">G!$C$7</definedName>
    <definedName name="_Toc497827814" localSheetId="15">KS!$C$6</definedName>
    <definedName name="_Toc497827814" localSheetId="16">OD!$C$7</definedName>
    <definedName name="_Toc497827814" localSheetId="13">OŚ!$C$6</definedName>
    <definedName name="_Toc497827814" localSheetId="10">'PKP - ek'!$C$7</definedName>
    <definedName name="_Toc497827814" localSheetId="8">'PKP - mko'!$C$41</definedName>
    <definedName name="_Toc497827814" localSheetId="9">PKP_ki!#REF!</definedName>
    <definedName name="_Toc497827814" localSheetId="18">TEL!#REF!</definedName>
    <definedName name="_Toc497827814" localSheetId="14">W!$C$6</definedName>
    <definedName name="A" localSheetId="4">#REF!</definedName>
    <definedName name="A" localSheetId="6">#REF!</definedName>
    <definedName name="A" localSheetId="11">#REF!</definedName>
    <definedName name="A" localSheetId="12">#REF!</definedName>
    <definedName name="A" localSheetId="17">#REF!</definedName>
    <definedName name="A" localSheetId="15">#REF!</definedName>
    <definedName name="A" localSheetId="0">#REF!</definedName>
    <definedName name="A" localSheetId="16">#REF!</definedName>
    <definedName name="A" localSheetId="13">#REF!</definedName>
    <definedName name="A" localSheetId="10">#REF!</definedName>
    <definedName name="A" localSheetId="8">#REF!</definedName>
    <definedName name="A" localSheetId="9">#REF!</definedName>
    <definedName name="A" localSheetId="19">#REF!</definedName>
    <definedName name="A" localSheetId="1">#REF!</definedName>
    <definedName name="A" localSheetId="7">#REF!</definedName>
    <definedName name="A" localSheetId="5">#REF!</definedName>
    <definedName name="A" localSheetId="18">#REF!</definedName>
    <definedName name="A" localSheetId="14">#REF!</definedName>
    <definedName name="A">#REF!</definedName>
    <definedName name="A." localSheetId="4">#REF!</definedName>
    <definedName name="A." localSheetId="6">#REF!</definedName>
    <definedName name="A." localSheetId="11">#REF!</definedName>
    <definedName name="A." localSheetId="12">#REF!</definedName>
    <definedName name="A." localSheetId="17">#REF!</definedName>
    <definedName name="A." localSheetId="15">#REF!</definedName>
    <definedName name="A." localSheetId="0">#REF!</definedName>
    <definedName name="A." localSheetId="16">#REF!</definedName>
    <definedName name="A." localSheetId="13">#REF!</definedName>
    <definedName name="A." localSheetId="10">#REF!</definedName>
    <definedName name="A." localSheetId="8">#REF!</definedName>
    <definedName name="A." localSheetId="9">#REF!</definedName>
    <definedName name="A." localSheetId="19">#REF!</definedName>
    <definedName name="A." localSheetId="1">#REF!</definedName>
    <definedName name="A." localSheetId="7">#REF!</definedName>
    <definedName name="A." localSheetId="5">#REF!</definedName>
    <definedName name="A." localSheetId="18">#REF!</definedName>
    <definedName name="A." localSheetId="14">#REF!</definedName>
    <definedName name="A.">#REF!</definedName>
    <definedName name="aa" localSheetId="0">'[1]106.Przepust DK36'!#REF!</definedName>
    <definedName name="aa" localSheetId="19">'[1]106.Przepust DK36'!#REF!</definedName>
    <definedName name="aa">'[1]106.Przepust DK36'!#REF!</definedName>
    <definedName name="aaa" localSheetId="4">#REF!</definedName>
    <definedName name="aaa" localSheetId="6">#REF!</definedName>
    <definedName name="aaa" localSheetId="11">#REF!</definedName>
    <definedName name="aaa" localSheetId="12">#REF!</definedName>
    <definedName name="aaa" localSheetId="17">#REF!</definedName>
    <definedName name="aaa" localSheetId="15">#REF!</definedName>
    <definedName name="aaa" localSheetId="0">#REF!</definedName>
    <definedName name="aaa" localSheetId="16">#REF!</definedName>
    <definedName name="aaa" localSheetId="13">#REF!</definedName>
    <definedName name="aaa" localSheetId="10">#REF!</definedName>
    <definedName name="aaa" localSheetId="8">#REF!</definedName>
    <definedName name="aaa" localSheetId="9">#REF!</definedName>
    <definedName name="aaa" localSheetId="19">#REF!</definedName>
    <definedName name="aaa" localSheetId="1">#REF!</definedName>
    <definedName name="aaa" localSheetId="7">#REF!</definedName>
    <definedName name="aaa" localSheetId="5">#REF!</definedName>
    <definedName name="aaa" localSheetId="18">#REF!</definedName>
    <definedName name="aaa" localSheetId="14">#REF!</definedName>
    <definedName name="aaa">#REF!</definedName>
    <definedName name="abizol" localSheetId="12">#REF!</definedName>
    <definedName name="abizol" localSheetId="0">#REF!</definedName>
    <definedName name="abizol" localSheetId="16">#REF!</definedName>
    <definedName name="abizol" localSheetId="19">#REF!</definedName>
    <definedName name="abizol" localSheetId="7">#REF!</definedName>
    <definedName name="abizol" localSheetId="5">#REF!</definedName>
    <definedName name="abizol">#REF!</definedName>
    <definedName name="AKTUALNY_ROK">[2]Pomocniczy!$C$4</definedName>
    <definedName name="ALFA">'[3]Przyczółek prawy'!$B$16</definedName>
    <definedName name="AS" localSheetId="12">#REF!</definedName>
    <definedName name="AS" localSheetId="0">#REF!</definedName>
    <definedName name="AS" localSheetId="16">#REF!</definedName>
    <definedName name="AS" localSheetId="19">#REF!</definedName>
    <definedName name="AS" localSheetId="7">#REF!</definedName>
    <definedName name="AS" localSheetId="5">#REF!</definedName>
    <definedName name="AS">#REF!</definedName>
    <definedName name="b" localSheetId="4">#REF!</definedName>
    <definedName name="b" localSheetId="6">#REF!</definedName>
    <definedName name="b" localSheetId="11">#REF!</definedName>
    <definedName name="b" localSheetId="12">#REF!</definedName>
    <definedName name="b" localSheetId="17">#REF!</definedName>
    <definedName name="b" localSheetId="15">#REF!</definedName>
    <definedName name="b" localSheetId="0">#REF!</definedName>
    <definedName name="b" localSheetId="16">#REF!</definedName>
    <definedName name="b" localSheetId="13">#REF!</definedName>
    <definedName name="b" localSheetId="10">#REF!</definedName>
    <definedName name="b" localSheetId="8">#REF!</definedName>
    <definedName name="b" localSheetId="9">#REF!</definedName>
    <definedName name="b" localSheetId="19">#REF!</definedName>
    <definedName name="b" localSheetId="1">#REF!</definedName>
    <definedName name="b" localSheetId="7">#REF!</definedName>
    <definedName name="b" localSheetId="5">#REF!</definedName>
    <definedName name="b" localSheetId="18">#REF!</definedName>
    <definedName name="b" localSheetId="14">#REF!</definedName>
    <definedName name="b">#REF!</definedName>
    <definedName name="balustrada" localSheetId="12">#REF!</definedName>
    <definedName name="balustrada" localSheetId="0">#REF!</definedName>
    <definedName name="balustrada" localSheetId="16">#REF!</definedName>
    <definedName name="balustrada" localSheetId="19">#REF!</definedName>
    <definedName name="balustrada" localSheetId="7">#REF!</definedName>
    <definedName name="balustrada" localSheetId="5">#REF!</definedName>
    <definedName name="balustrada">#REF!</definedName>
    <definedName name="bariera" localSheetId="12">#REF!</definedName>
    <definedName name="bariera" localSheetId="0">#REF!</definedName>
    <definedName name="bariera" localSheetId="16">#REF!</definedName>
    <definedName name="bariera" localSheetId="19">#REF!</definedName>
    <definedName name="bariera" localSheetId="7">#REF!</definedName>
    <definedName name="bariera" localSheetId="5">#REF!</definedName>
    <definedName name="bariera">#REF!</definedName>
    <definedName name="barieroporęcz" localSheetId="12">#REF!</definedName>
    <definedName name="barieroporęcz" localSheetId="0">#REF!</definedName>
    <definedName name="barieroporęcz" localSheetId="16">#REF!</definedName>
    <definedName name="barieroporęcz" localSheetId="19">#REF!</definedName>
    <definedName name="barieroporęcz" localSheetId="7">#REF!</definedName>
    <definedName name="barieroporęcz" localSheetId="5">#REF!</definedName>
    <definedName name="barieroporęcz">#REF!</definedName>
    <definedName name="BARL">[3]SUMA!$F$551</definedName>
    <definedName name="BARP">[3]SUMA!$F$552</definedName>
    <definedName name="BARS">[3]SUMA!$F$553</definedName>
    <definedName name="_xlnm.Database" localSheetId="12">#REF!</definedName>
    <definedName name="_xlnm.Database" localSheetId="0">#REF!</definedName>
    <definedName name="_xlnm.Database" localSheetId="16">#REF!</definedName>
    <definedName name="_xlnm.Database" localSheetId="19">#REF!</definedName>
    <definedName name="_xlnm.Database" localSheetId="7">#REF!</definedName>
    <definedName name="_xlnm.Database" localSheetId="5">#REF!</definedName>
    <definedName name="_xlnm.Database">#REF!</definedName>
    <definedName name="BBB" localSheetId="12">#REF!</definedName>
    <definedName name="BBB" localSheetId="0">#REF!</definedName>
    <definedName name="BBB" localSheetId="16">#REF!</definedName>
    <definedName name="BBB" localSheetId="19">#REF!</definedName>
    <definedName name="BBB" localSheetId="7">#REF!</definedName>
    <definedName name="BBB" localSheetId="5">#REF!</definedName>
    <definedName name="BBB">#REF!</definedName>
    <definedName name="BETA">'[3]Filar 1'!$B$12</definedName>
    <definedName name="BG" localSheetId="12">#REF!</definedName>
    <definedName name="BG" localSheetId="0">#REF!</definedName>
    <definedName name="BG" localSheetId="16">#REF!</definedName>
    <definedName name="BG" localSheetId="19">#REF!</definedName>
    <definedName name="BG" localSheetId="7">#REF!</definedName>
    <definedName name="BG" localSheetId="5">#REF!</definedName>
    <definedName name="BG">#REF!</definedName>
    <definedName name="BM" localSheetId="12">#REF!</definedName>
    <definedName name="BM" localSheetId="0">#REF!</definedName>
    <definedName name="BM" localSheetId="16">#REF!</definedName>
    <definedName name="BM" localSheetId="19">#REF!</definedName>
    <definedName name="BM" localSheetId="7">#REF!</definedName>
    <definedName name="BM" localSheetId="5">#REF!</definedName>
    <definedName name="BM">#REF!</definedName>
    <definedName name="bnsdfbsdifbsd" localSheetId="12">#REF!</definedName>
    <definedName name="bnsdfbsdifbsd" localSheetId="0">#REF!</definedName>
    <definedName name="bnsdfbsdifbsd" localSheetId="16">#REF!</definedName>
    <definedName name="bnsdfbsdifbsd" localSheetId="19">#REF!</definedName>
    <definedName name="bnsdfbsdifbsd" localSheetId="7">#REF!</definedName>
    <definedName name="bnsdfbsdifbsd" localSheetId="5">#REF!</definedName>
    <definedName name="bnsdfbsdifbsd">#REF!</definedName>
    <definedName name="BuiltIn_Print_Area">"$"</definedName>
    <definedName name="BVB" localSheetId="12">#REF!</definedName>
    <definedName name="BVB" localSheetId="0">#REF!</definedName>
    <definedName name="BVB" localSheetId="16">#REF!</definedName>
    <definedName name="BVB" localSheetId="19">#REF!</definedName>
    <definedName name="BVB" localSheetId="7">#REF!</definedName>
    <definedName name="BVB" localSheetId="5">#REF!</definedName>
    <definedName name="BVB">#REF!</definedName>
    <definedName name="CC" localSheetId="12">#REF!</definedName>
    <definedName name="CC" localSheetId="0">#REF!</definedName>
    <definedName name="CC" localSheetId="16">#REF!</definedName>
    <definedName name="CC" localSheetId="19">#REF!</definedName>
    <definedName name="CC" localSheetId="7">#REF!</definedName>
    <definedName name="CC" localSheetId="5">#REF!</definedName>
    <definedName name="CC">#REF!</definedName>
    <definedName name="chudziak" localSheetId="12">#REF!</definedName>
    <definedName name="chudziak" localSheetId="0">#REF!</definedName>
    <definedName name="chudziak" localSheetId="16">#REF!</definedName>
    <definedName name="chudziak" localSheetId="19">#REF!</definedName>
    <definedName name="chudziak" localSheetId="7">#REF!</definedName>
    <definedName name="chudziak" localSheetId="5">#REF!</definedName>
    <definedName name="chudziak">#REF!</definedName>
    <definedName name="cv" localSheetId="12">#REF!</definedName>
    <definedName name="cv" localSheetId="0">#REF!</definedName>
    <definedName name="cv" localSheetId="16">#REF!</definedName>
    <definedName name="cv" localSheetId="19">#REF!</definedName>
    <definedName name="cv" localSheetId="7">#REF!</definedName>
    <definedName name="cv" localSheetId="5">#REF!</definedName>
    <definedName name="cv">#REF!</definedName>
    <definedName name="CVB" localSheetId="12">#REF!</definedName>
    <definedName name="CVB" localSheetId="0">#REF!</definedName>
    <definedName name="CVB" localSheetId="16">#REF!</definedName>
    <definedName name="CVB" localSheetId="19">#REF!</definedName>
    <definedName name="CVB" localSheetId="7">#REF!</definedName>
    <definedName name="CVB" localSheetId="5">#REF!</definedName>
    <definedName name="CVB">#REF!</definedName>
    <definedName name="cvcvc" localSheetId="12">#REF!</definedName>
    <definedName name="cvcvc" localSheetId="0">#REF!</definedName>
    <definedName name="cvcvc" localSheetId="16">#REF!</definedName>
    <definedName name="cvcvc" localSheetId="19">#REF!</definedName>
    <definedName name="cvcvc" localSheetId="7">#REF!</definedName>
    <definedName name="cvcvc" localSheetId="5">#REF!</definedName>
    <definedName name="cvcvc">#REF!</definedName>
    <definedName name="d" localSheetId="12">#REF!</definedName>
    <definedName name="d" localSheetId="0">#REF!</definedName>
    <definedName name="d" localSheetId="16">#REF!</definedName>
    <definedName name="d" localSheetId="19">#REF!</definedName>
    <definedName name="d" localSheetId="7">#REF!</definedName>
    <definedName name="d" localSheetId="5">#REF!</definedName>
    <definedName name="d">#REF!</definedName>
    <definedName name="dane" localSheetId="4">#REF!</definedName>
    <definedName name="dane" localSheetId="6">#REF!</definedName>
    <definedName name="dane" localSheetId="11">#REF!</definedName>
    <definedName name="dane" localSheetId="12">#REF!</definedName>
    <definedName name="dane" localSheetId="17">#REF!</definedName>
    <definedName name="dane" localSheetId="15">#REF!</definedName>
    <definedName name="dane" localSheetId="0">#REF!</definedName>
    <definedName name="dane" localSheetId="16">#REF!</definedName>
    <definedName name="dane" localSheetId="13">#REF!</definedName>
    <definedName name="dane" localSheetId="10">#REF!</definedName>
    <definedName name="dane" localSheetId="8">#REF!</definedName>
    <definedName name="dane" localSheetId="9">#REF!</definedName>
    <definedName name="dane" localSheetId="19">#REF!</definedName>
    <definedName name="dane" localSheetId="1">#REF!</definedName>
    <definedName name="dane" localSheetId="7">#REF!</definedName>
    <definedName name="dane" localSheetId="5">#REF!</definedName>
    <definedName name="dane" localSheetId="18">#REF!</definedName>
    <definedName name="dane" localSheetId="14">#REF!</definedName>
    <definedName name="dane">#REF!</definedName>
    <definedName name="dane." localSheetId="4">#REF!</definedName>
    <definedName name="dane." localSheetId="6">#REF!</definedName>
    <definedName name="dane." localSheetId="11">#REF!</definedName>
    <definedName name="dane." localSheetId="12">#REF!</definedName>
    <definedName name="dane." localSheetId="17">#REF!</definedName>
    <definedName name="dane." localSheetId="15">#REF!</definedName>
    <definedName name="dane." localSheetId="0">#REF!</definedName>
    <definedName name="dane." localSheetId="16">#REF!</definedName>
    <definedName name="dane." localSheetId="13">#REF!</definedName>
    <definedName name="dane." localSheetId="10">#REF!</definedName>
    <definedName name="dane." localSheetId="8">#REF!</definedName>
    <definedName name="dane." localSheetId="9">#REF!</definedName>
    <definedName name="dane." localSheetId="19">#REF!</definedName>
    <definedName name="dane." localSheetId="1">#REF!</definedName>
    <definedName name="dane." localSheetId="7">#REF!</definedName>
    <definedName name="dane." localSheetId="5">#REF!</definedName>
    <definedName name="dane." localSheetId="18">#REF!</definedName>
    <definedName name="dane." localSheetId="14">#REF!</definedName>
    <definedName name="dane.">#REF!</definedName>
    <definedName name="DD" localSheetId="12">#REF!</definedName>
    <definedName name="DD" localSheetId="0">#REF!</definedName>
    <definedName name="DD" localSheetId="16">#REF!</definedName>
    <definedName name="DD" localSheetId="19">#REF!</definedName>
    <definedName name="DD" localSheetId="7">#REF!</definedName>
    <definedName name="DD" localSheetId="5">#REF!</definedName>
    <definedName name="DD">#REF!</definedName>
    <definedName name="ddd" localSheetId="12">#REF!</definedName>
    <definedName name="ddd" localSheetId="0">#REF!</definedName>
    <definedName name="ddd" localSheetId="16">#REF!</definedName>
    <definedName name="ddd" localSheetId="19">#REF!</definedName>
    <definedName name="ddd" localSheetId="7">#REF!</definedName>
    <definedName name="ddd" localSheetId="5">#REF!</definedName>
    <definedName name="ddd">#REF!</definedName>
    <definedName name="dddddddddddddddddddddd" localSheetId="12">#REF!</definedName>
    <definedName name="dddddddddddddddddddddd" localSheetId="0">#REF!</definedName>
    <definedName name="dddddddddddddddddddddd" localSheetId="16">#REF!</definedName>
    <definedName name="dddddddddddddddddddddd" localSheetId="19">#REF!</definedName>
    <definedName name="dddddddddddddddddddddd" localSheetId="7">#REF!</definedName>
    <definedName name="dddddddddddddddddddddd" localSheetId="5">#REF!</definedName>
    <definedName name="dddddddddddddddddddddd">#REF!</definedName>
    <definedName name="dddff" localSheetId="12">#REF!</definedName>
    <definedName name="dddff" localSheetId="0">#REF!</definedName>
    <definedName name="dddff" localSheetId="16">#REF!</definedName>
    <definedName name="dddff" localSheetId="19">#REF!</definedName>
    <definedName name="dddff" localSheetId="7">#REF!</definedName>
    <definedName name="dddff" localSheetId="5">#REF!</definedName>
    <definedName name="dddff">#REF!</definedName>
    <definedName name="dddg6666" localSheetId="12">#REF!</definedName>
    <definedName name="dddg6666" localSheetId="0">#REF!</definedName>
    <definedName name="dddg6666" localSheetId="16">#REF!</definedName>
    <definedName name="dddg6666" localSheetId="19">#REF!</definedName>
    <definedName name="dddg6666" localSheetId="7">#REF!</definedName>
    <definedName name="dddg6666" localSheetId="5">#REF!</definedName>
    <definedName name="dddg6666">#REF!</definedName>
    <definedName name="df" localSheetId="12">#REF!</definedName>
    <definedName name="df" localSheetId="0">#REF!</definedName>
    <definedName name="df" localSheetId="16">#REF!</definedName>
    <definedName name="df" localSheetId="19">#REF!</definedName>
    <definedName name="df" localSheetId="7">#REF!</definedName>
    <definedName name="df" localSheetId="5">#REF!</definedName>
    <definedName name="df">#REF!</definedName>
    <definedName name="dffgfdf666" localSheetId="12">#REF!</definedName>
    <definedName name="dffgfdf666" localSheetId="0">#REF!</definedName>
    <definedName name="dffgfdf666" localSheetId="16">#REF!</definedName>
    <definedName name="dffgfdf666" localSheetId="19">#REF!</definedName>
    <definedName name="dffgfdf666" localSheetId="7">#REF!</definedName>
    <definedName name="dffgfdf666" localSheetId="5">#REF!</definedName>
    <definedName name="dffgfdf666">#REF!</definedName>
    <definedName name="dfg" localSheetId="12">#REF!</definedName>
    <definedName name="dfg" localSheetId="0">#REF!</definedName>
    <definedName name="dfg" localSheetId="16">#REF!</definedName>
    <definedName name="dfg" localSheetId="19">#REF!</definedName>
    <definedName name="dfg" localSheetId="7">#REF!</definedName>
    <definedName name="dfg" localSheetId="5">#REF!</definedName>
    <definedName name="dfg">#REF!</definedName>
    <definedName name="dg" localSheetId="12">#REF!</definedName>
    <definedName name="dg" localSheetId="0">#REF!</definedName>
    <definedName name="dg" localSheetId="16">#REF!</definedName>
    <definedName name="dg" localSheetId="19">#REF!</definedName>
    <definedName name="dg" localSheetId="7">#REF!</definedName>
    <definedName name="dg" localSheetId="5">#REF!</definedName>
    <definedName name="dg">#REF!</definedName>
    <definedName name="dgh" localSheetId="12">#REF!</definedName>
    <definedName name="dgh" localSheetId="0">#REF!</definedName>
    <definedName name="dgh" localSheetId="16">#REF!</definedName>
    <definedName name="dgh" localSheetId="19">#REF!</definedName>
    <definedName name="dgh" localSheetId="7">#REF!</definedName>
    <definedName name="dgh" localSheetId="5">#REF!</definedName>
    <definedName name="dgh">#REF!</definedName>
    <definedName name="dkdkkdk" localSheetId="12">#REF!</definedName>
    <definedName name="dkdkkdk" localSheetId="0">#REF!</definedName>
    <definedName name="dkdkkdk" localSheetId="16">#REF!</definedName>
    <definedName name="dkdkkdk" localSheetId="19">#REF!</definedName>
    <definedName name="dkdkkdk" localSheetId="7">#REF!</definedName>
    <definedName name="dkdkkdk" localSheetId="5">#REF!</definedName>
    <definedName name="dkdkkdk">#REF!</definedName>
    <definedName name="DŁ2">[3]Ogólne!$E$18</definedName>
    <definedName name="DŁ3">[3]Ogólne!$E$19</definedName>
    <definedName name="DŁP">[3]Ogólne!$E$29</definedName>
    <definedName name="DŁPL">[3]Ogólne!$E$27</definedName>
    <definedName name="DŁPP">[3]Ogólne!$E$28</definedName>
    <definedName name="DŁROWU">[3]Ogólne!$E$66</definedName>
    <definedName name="DŁSĄCZ">[3]Ogólne!$E$49</definedName>
    <definedName name="do_łożysk" localSheetId="12">#REF!</definedName>
    <definedName name="do_łożysk" localSheetId="0">#REF!</definedName>
    <definedName name="do_łożysk" localSheetId="16">#REF!</definedName>
    <definedName name="do_łożysk" localSheetId="19">#REF!</definedName>
    <definedName name="do_łożysk" localSheetId="7">#REF!</definedName>
    <definedName name="do_łożysk" localSheetId="5">#REF!</definedName>
    <definedName name="do_łożysk">#REF!</definedName>
    <definedName name="Do_mb_pala" localSheetId="12">#REF!</definedName>
    <definedName name="Do_mb_pala" localSheetId="0">#REF!</definedName>
    <definedName name="Do_mb_pala" localSheetId="16">#REF!</definedName>
    <definedName name="Do_mb_pala" localSheetId="19">#REF!</definedName>
    <definedName name="Do_mb_pala" localSheetId="7">#REF!</definedName>
    <definedName name="Do_mb_pala" localSheetId="5">#REF!</definedName>
    <definedName name="Do_mb_pala">#REF!</definedName>
    <definedName name="DODIZOL">[3]Ogólne!$E$60</definedName>
    <definedName name="dokumentacja" localSheetId="12">#REF!</definedName>
    <definedName name="dokumentacja" localSheetId="0">#REF!</definedName>
    <definedName name="dokumentacja" localSheetId="16">#REF!</definedName>
    <definedName name="dokumentacja" localSheetId="19">#REF!</definedName>
    <definedName name="dokumentacja" localSheetId="7">#REF!</definedName>
    <definedName name="dokumentacja" localSheetId="5">#REF!</definedName>
    <definedName name="dokumentacja">#REF!</definedName>
    <definedName name="dołożysk" localSheetId="12">#REF!</definedName>
    <definedName name="dołożysk" localSheetId="0">#REF!</definedName>
    <definedName name="dołożysk" localSheetId="16">#REF!</definedName>
    <definedName name="dołożysk" localSheetId="19">#REF!</definedName>
    <definedName name="dołożysk" localSheetId="7">#REF!</definedName>
    <definedName name="dołożysk" localSheetId="5">#REF!</definedName>
    <definedName name="dołożysk">#REF!</definedName>
    <definedName name="dostali" localSheetId="12">#REF!</definedName>
    <definedName name="dostali" localSheetId="0">#REF!</definedName>
    <definedName name="dostali" localSheetId="16">#REF!</definedName>
    <definedName name="dostali" localSheetId="19">#REF!</definedName>
    <definedName name="dostali" localSheetId="7">#REF!</definedName>
    <definedName name="dostali" localSheetId="5">#REF!</definedName>
    <definedName name="dostali">#REF!</definedName>
    <definedName name="dr" localSheetId="12">#REF!</definedName>
    <definedName name="dr" localSheetId="0">#REF!</definedName>
    <definedName name="dr" localSheetId="16">#REF!</definedName>
    <definedName name="dr" localSheetId="19">#REF!</definedName>
    <definedName name="dr" localSheetId="7">#REF!</definedName>
    <definedName name="dr" localSheetId="5">#REF!</definedName>
    <definedName name="dr">#REF!</definedName>
    <definedName name="dren_podłużny" localSheetId="12">#REF!</definedName>
    <definedName name="dren_podłużny" localSheetId="0">#REF!</definedName>
    <definedName name="dren_podłużny" localSheetId="16">#REF!</definedName>
    <definedName name="dren_podłużny" localSheetId="19">#REF!</definedName>
    <definedName name="dren_podłużny" localSheetId="7">#REF!</definedName>
    <definedName name="dren_podłużny" localSheetId="5">#REF!</definedName>
    <definedName name="dren_podłużny">#REF!</definedName>
    <definedName name="DRENAZPRZED">[3]Ogólne!$E$72</definedName>
    <definedName name="DRENAZPRZYDYLATACJACH">[3]Ogólne!$E$71</definedName>
    <definedName name="DRENAZSPINKI">[3]Ogólne!$E$75</definedName>
    <definedName name="DRENAZZA">[3]Ogólne!$E$73</definedName>
    <definedName name="drenpłyty" localSheetId="12">#REF!</definedName>
    <definedName name="drenpłyty" localSheetId="0">#REF!</definedName>
    <definedName name="drenpłyty" localSheetId="16">#REF!</definedName>
    <definedName name="drenpłyty" localSheetId="19">#REF!</definedName>
    <definedName name="drenpłyty" localSheetId="7">#REF!</definedName>
    <definedName name="drenpłyty" localSheetId="5">#REF!</definedName>
    <definedName name="drenpłyty">#REF!</definedName>
    <definedName name="drenprzyczółka" localSheetId="12">#REF!</definedName>
    <definedName name="drenprzyczółka" localSheetId="0">#REF!</definedName>
    <definedName name="drenprzyczółka" localSheetId="16">#REF!</definedName>
    <definedName name="drenprzyczółka" localSheetId="19">#REF!</definedName>
    <definedName name="drenprzyczółka" localSheetId="7">#REF!</definedName>
    <definedName name="drenprzyczółka" localSheetId="5">#REF!</definedName>
    <definedName name="drenprzyczółka">#REF!</definedName>
    <definedName name="drf" localSheetId="12">#REF!</definedName>
    <definedName name="drf" localSheetId="0">#REF!</definedName>
    <definedName name="drf" localSheetId="16">#REF!</definedName>
    <definedName name="drf" localSheetId="19">#REF!</definedName>
    <definedName name="drf" localSheetId="7">#REF!</definedName>
    <definedName name="drf" localSheetId="5">#REF!</definedName>
    <definedName name="drf">#REF!</definedName>
    <definedName name="dsgdgd" localSheetId="12">#REF!</definedName>
    <definedName name="dsgdgd" localSheetId="0">#REF!</definedName>
    <definedName name="dsgdgd" localSheetId="16">#REF!</definedName>
    <definedName name="dsgdgd" localSheetId="19">#REF!</definedName>
    <definedName name="dsgdgd" localSheetId="7">#REF!</definedName>
    <definedName name="dsgdgd" localSheetId="5">#REF!</definedName>
    <definedName name="dsgdgd">#REF!</definedName>
    <definedName name="dsgf" localSheetId="12">#REF!</definedName>
    <definedName name="dsgf" localSheetId="0">#REF!</definedName>
    <definedName name="dsgf" localSheetId="16">#REF!</definedName>
    <definedName name="dsgf" localSheetId="19">#REF!</definedName>
    <definedName name="dsgf" localSheetId="7">#REF!</definedName>
    <definedName name="dsgf" localSheetId="5">#REF!</definedName>
    <definedName name="dsgf">#REF!</definedName>
    <definedName name="DSGL">'[3]Przyczółek prawy'!$B$3</definedName>
    <definedName name="DSGP">'[3]Przyczółek prawy'!$H$3</definedName>
    <definedName name="DSPIN">[3]Ogólne!$E$77</definedName>
    <definedName name="dt" localSheetId="12">#REF!</definedName>
    <definedName name="dt" localSheetId="0">#REF!</definedName>
    <definedName name="dt" localSheetId="16">#REF!</definedName>
    <definedName name="dt" localSheetId="19">#REF!</definedName>
    <definedName name="dt" localSheetId="7">#REF!</definedName>
    <definedName name="dt" localSheetId="5">#REF!</definedName>
    <definedName name="dt">#REF!</definedName>
    <definedName name="dylatacja_bitumiczna" localSheetId="12">#REF!</definedName>
    <definedName name="dylatacja_bitumiczna" localSheetId="0">#REF!</definedName>
    <definedName name="dylatacja_bitumiczna" localSheetId="16">#REF!</definedName>
    <definedName name="dylatacja_bitumiczna" localSheetId="19">#REF!</definedName>
    <definedName name="dylatacja_bitumiczna" localSheetId="7">#REF!</definedName>
    <definedName name="dylatacja_bitumiczna" localSheetId="5">#REF!</definedName>
    <definedName name="dylatacja_bitumiczna">#REF!</definedName>
    <definedName name="dylatacja_pionowa" localSheetId="12">#REF!</definedName>
    <definedName name="dylatacja_pionowa" localSheetId="0">#REF!</definedName>
    <definedName name="dylatacja_pionowa" localSheetId="16">#REF!</definedName>
    <definedName name="dylatacja_pionowa" localSheetId="19">#REF!</definedName>
    <definedName name="dylatacja_pionowa" localSheetId="7">#REF!</definedName>
    <definedName name="dylatacja_pionowa" localSheetId="5">#REF!</definedName>
    <definedName name="dylatacja_pionowa">#REF!</definedName>
    <definedName name="dz" localSheetId="12">#REF!</definedName>
    <definedName name="dz" localSheetId="0">#REF!</definedName>
    <definedName name="dz" localSheetId="16">#REF!</definedName>
    <definedName name="dz" localSheetId="19">#REF!</definedName>
    <definedName name="dz" localSheetId="7">#REF!</definedName>
    <definedName name="dz" localSheetId="5">#REF!</definedName>
    <definedName name="dz">#REF!</definedName>
    <definedName name="dzg" localSheetId="12">#REF!</definedName>
    <definedName name="dzg" localSheetId="0">#REF!</definedName>
    <definedName name="dzg" localSheetId="16">#REF!</definedName>
    <definedName name="dzg" localSheetId="19">#REF!</definedName>
    <definedName name="dzg" localSheetId="7">#REF!</definedName>
    <definedName name="dzg" localSheetId="5">#REF!</definedName>
    <definedName name="dzg">#REF!</definedName>
    <definedName name="ear" localSheetId="12">#REF!</definedName>
    <definedName name="ear" localSheetId="0">#REF!</definedName>
    <definedName name="ear" localSheetId="16">#REF!</definedName>
    <definedName name="ear" localSheetId="19">#REF!</definedName>
    <definedName name="ear" localSheetId="7">#REF!</definedName>
    <definedName name="ear" localSheetId="5">#REF!</definedName>
    <definedName name="ear">#REF!</definedName>
    <definedName name="EE" localSheetId="12">#REF!</definedName>
    <definedName name="EE" localSheetId="0">#REF!</definedName>
    <definedName name="EE" localSheetId="16">#REF!</definedName>
    <definedName name="EE" localSheetId="19">#REF!</definedName>
    <definedName name="EE" localSheetId="7">#REF!</definedName>
    <definedName name="EE" localSheetId="5">#REF!</definedName>
    <definedName name="EE">#REF!</definedName>
    <definedName name="eeeeeeeeeeee" localSheetId="12">#REF!</definedName>
    <definedName name="eeeeeeeeeeee" localSheetId="0">#REF!</definedName>
    <definedName name="eeeeeeeeeeee" localSheetId="16">#REF!</definedName>
    <definedName name="eeeeeeeeeeee" localSheetId="19">#REF!</definedName>
    <definedName name="eeeeeeeeeeee" localSheetId="7">#REF!</definedName>
    <definedName name="eeeeeeeeeeee" localSheetId="5">#REF!</definedName>
    <definedName name="eeeeeeeeeeee">#REF!</definedName>
    <definedName name="ElementRobót" localSheetId="0">'[4]03cz1'!#REF!</definedName>
    <definedName name="ElementRobót" localSheetId="19">'[4]03cz1'!#REF!</definedName>
    <definedName name="ElementRobót">'[4]03cz1'!#REF!</definedName>
    <definedName name="ElementRobót2" localSheetId="0">'[5]Tabela elementów'!#REF!</definedName>
    <definedName name="ElementRobót2" localSheetId="19">'[5]Tabela elementów'!#REF!</definedName>
    <definedName name="ElementRobót2">'[5]Tabela elementów'!#REF!</definedName>
    <definedName name="EP" localSheetId="12">#REF!</definedName>
    <definedName name="EP" localSheetId="0">#REF!</definedName>
    <definedName name="EP" localSheetId="16">#REF!</definedName>
    <definedName name="EP" localSheetId="19">#REF!</definedName>
    <definedName name="EP" localSheetId="7">#REF!</definedName>
    <definedName name="EP" localSheetId="5">#REF!</definedName>
    <definedName name="EP">#REF!</definedName>
    <definedName name="epoxydowa" localSheetId="12">#REF!</definedName>
    <definedName name="epoxydowa" localSheetId="0">#REF!</definedName>
    <definedName name="epoxydowa" localSheetId="16">#REF!</definedName>
    <definedName name="epoxydowa" localSheetId="19">#REF!</definedName>
    <definedName name="epoxydowa" localSheetId="7">#REF!</definedName>
    <definedName name="epoxydowa" localSheetId="5">#REF!</definedName>
    <definedName name="epoxydowa">#REF!</definedName>
    <definedName name="eqrt" localSheetId="12">#REF!</definedName>
    <definedName name="eqrt" localSheetId="0">#REF!</definedName>
    <definedName name="eqrt" localSheetId="16">#REF!</definedName>
    <definedName name="eqrt" localSheetId="19">#REF!</definedName>
    <definedName name="eqrt" localSheetId="7">#REF!</definedName>
    <definedName name="eqrt" localSheetId="5">#REF!</definedName>
    <definedName name="eqrt">#REF!</definedName>
    <definedName name="eqwrqwerrew44423" localSheetId="12">#REF!</definedName>
    <definedName name="eqwrqwerrew44423" localSheetId="0">#REF!</definedName>
    <definedName name="eqwrqwerrew44423" localSheetId="16">#REF!</definedName>
    <definedName name="eqwrqwerrew44423" localSheetId="19">#REF!</definedName>
    <definedName name="eqwrqwerrew44423" localSheetId="7">#REF!</definedName>
    <definedName name="eqwrqwerrew44423" localSheetId="5">#REF!</definedName>
    <definedName name="eqwrqwerrew44423">#REF!</definedName>
    <definedName name="erg" localSheetId="12">#REF!</definedName>
    <definedName name="erg" localSheetId="0">#REF!</definedName>
    <definedName name="erg" localSheetId="16">#REF!</definedName>
    <definedName name="erg" localSheetId="19">#REF!</definedName>
    <definedName name="erg" localSheetId="7">#REF!</definedName>
    <definedName name="erg" localSheetId="5">#REF!</definedName>
    <definedName name="erg">#REF!</definedName>
    <definedName name="erytryerye4332" localSheetId="12">#REF!</definedName>
    <definedName name="erytryerye4332" localSheetId="0">#REF!</definedName>
    <definedName name="erytryerye4332" localSheetId="16">#REF!</definedName>
    <definedName name="erytryerye4332" localSheetId="19">#REF!</definedName>
    <definedName name="erytryerye4332" localSheetId="7">#REF!</definedName>
    <definedName name="erytryerye4332" localSheetId="5">#REF!</definedName>
    <definedName name="erytryerye4332">#REF!</definedName>
    <definedName name="eur" localSheetId="0">[6]D2_odc_I!#REF!</definedName>
    <definedName name="eur" localSheetId="19">[6]D2_odc_I!#REF!</definedName>
    <definedName name="eur">[6]D2_odc_I!#REF!</definedName>
    <definedName name="europodwykonawcy" localSheetId="12">#REF!</definedName>
    <definedName name="europodwykonawcy" localSheetId="0">#REF!</definedName>
    <definedName name="europodwykonawcy" localSheetId="16">#REF!</definedName>
    <definedName name="europodwykonawcy" localSheetId="19">#REF!</definedName>
    <definedName name="europodwykonawcy" localSheetId="7">#REF!</definedName>
    <definedName name="europodwykonawcy" localSheetId="5">#REF!</definedName>
    <definedName name="europodwykonawcy">#REF!</definedName>
    <definedName name="ew" localSheetId="12">#REF!</definedName>
    <definedName name="ew" localSheetId="0">#REF!</definedName>
    <definedName name="ew" localSheetId="16">#REF!</definedName>
    <definedName name="ew" localSheetId="19">#REF!</definedName>
    <definedName name="ew" localSheetId="7">#REF!</definedName>
    <definedName name="ew" localSheetId="5">#REF!</definedName>
    <definedName name="ew">#REF!</definedName>
    <definedName name="excel" localSheetId="12">#REF!</definedName>
    <definedName name="excel" localSheetId="0">#REF!</definedName>
    <definedName name="excel" localSheetId="16">#REF!</definedName>
    <definedName name="excel" localSheetId="19">#REF!</definedName>
    <definedName name="excel" localSheetId="7">#REF!</definedName>
    <definedName name="excel" localSheetId="5">#REF!</definedName>
    <definedName name="excel">#REF!</definedName>
    <definedName name="Excel_BuiltIn__FilterDatabase_1" localSheetId="12">#REF!</definedName>
    <definedName name="Excel_BuiltIn__FilterDatabase_1" localSheetId="0">#REF!</definedName>
    <definedName name="Excel_BuiltIn__FilterDatabase_1" localSheetId="16">#REF!</definedName>
    <definedName name="Excel_BuiltIn__FilterDatabase_1" localSheetId="19">#REF!</definedName>
    <definedName name="Excel_BuiltIn__FilterDatabase_1" localSheetId="7">#REF!</definedName>
    <definedName name="Excel_BuiltIn__FilterDatabase_1" localSheetId="5">#REF!</definedName>
    <definedName name="Excel_BuiltIn__FilterDatabase_1">#REF!</definedName>
    <definedName name="Excel_BuiltIn__FilterDatabase_19" localSheetId="12">#REF!</definedName>
    <definedName name="Excel_BuiltIn__FilterDatabase_19" localSheetId="0">#REF!</definedName>
    <definedName name="Excel_BuiltIn__FilterDatabase_19" localSheetId="16">#REF!</definedName>
    <definedName name="Excel_BuiltIn__FilterDatabase_19" localSheetId="19">#REF!</definedName>
    <definedName name="Excel_BuiltIn__FilterDatabase_19" localSheetId="7">#REF!</definedName>
    <definedName name="Excel_BuiltIn__FilterDatabase_19" localSheetId="5">#REF!</definedName>
    <definedName name="Excel_BuiltIn__FilterDatabase_19">#REF!</definedName>
    <definedName name="Excel_BuiltIn__FilterDatabase_2" localSheetId="12">#REF!</definedName>
    <definedName name="Excel_BuiltIn__FilterDatabase_2" localSheetId="0">#REF!</definedName>
    <definedName name="Excel_BuiltIn__FilterDatabase_2" localSheetId="16">#REF!</definedName>
    <definedName name="Excel_BuiltIn__FilterDatabase_2" localSheetId="19">#REF!</definedName>
    <definedName name="Excel_BuiltIn__FilterDatabase_2" localSheetId="7">#REF!</definedName>
    <definedName name="Excel_BuiltIn__FilterDatabase_2" localSheetId="5">#REF!</definedName>
    <definedName name="Excel_BuiltIn__FilterDatabase_2">#REF!</definedName>
    <definedName name="Excel_BuiltIn__FilterDatabase_20" localSheetId="12">#REF!</definedName>
    <definedName name="Excel_BuiltIn__FilterDatabase_20" localSheetId="0">#REF!</definedName>
    <definedName name="Excel_BuiltIn__FilterDatabase_20" localSheetId="16">#REF!</definedName>
    <definedName name="Excel_BuiltIn__FilterDatabase_20" localSheetId="19">#REF!</definedName>
    <definedName name="Excel_BuiltIn__FilterDatabase_20" localSheetId="7">#REF!</definedName>
    <definedName name="Excel_BuiltIn__FilterDatabase_20" localSheetId="5">#REF!</definedName>
    <definedName name="Excel_BuiltIn__FilterDatabase_20">#REF!</definedName>
    <definedName name="Excel_BuiltIn__FilterDatabase_21" localSheetId="12">#REF!</definedName>
    <definedName name="Excel_BuiltIn__FilterDatabase_21" localSheetId="0">#REF!</definedName>
    <definedName name="Excel_BuiltIn__FilterDatabase_21" localSheetId="16">#REF!</definedName>
    <definedName name="Excel_BuiltIn__FilterDatabase_21" localSheetId="19">#REF!</definedName>
    <definedName name="Excel_BuiltIn__FilterDatabase_21" localSheetId="7">#REF!</definedName>
    <definedName name="Excel_BuiltIn__FilterDatabase_21" localSheetId="5">#REF!</definedName>
    <definedName name="Excel_BuiltIn__FilterDatabase_21">#REF!</definedName>
    <definedName name="Excel_BuiltIn__FilterDatabase_22" localSheetId="12">#REF!</definedName>
    <definedName name="Excel_BuiltIn__FilterDatabase_22" localSheetId="0">#REF!</definedName>
    <definedName name="Excel_BuiltIn__FilterDatabase_22" localSheetId="16">#REF!</definedName>
    <definedName name="Excel_BuiltIn__FilterDatabase_22" localSheetId="19">#REF!</definedName>
    <definedName name="Excel_BuiltIn__FilterDatabase_22" localSheetId="7">#REF!</definedName>
    <definedName name="Excel_BuiltIn__FilterDatabase_22" localSheetId="5">#REF!</definedName>
    <definedName name="Excel_BuiltIn__FilterDatabase_22">#REF!</definedName>
    <definedName name="Excel_BuiltIn__FilterDatabase_23" localSheetId="12">#REF!</definedName>
    <definedName name="Excel_BuiltIn__FilterDatabase_23" localSheetId="0">#REF!</definedName>
    <definedName name="Excel_BuiltIn__FilterDatabase_23" localSheetId="16">#REF!</definedName>
    <definedName name="Excel_BuiltIn__FilterDatabase_23" localSheetId="19">#REF!</definedName>
    <definedName name="Excel_BuiltIn__FilterDatabase_23" localSheetId="7">#REF!</definedName>
    <definedName name="Excel_BuiltIn__FilterDatabase_23" localSheetId="5">#REF!</definedName>
    <definedName name="Excel_BuiltIn__FilterDatabase_23">#REF!</definedName>
    <definedName name="Excel_BuiltIn__FilterDatabase_24" localSheetId="12">#REF!</definedName>
    <definedName name="Excel_BuiltIn__FilterDatabase_24" localSheetId="0">#REF!</definedName>
    <definedName name="Excel_BuiltIn__FilterDatabase_24" localSheetId="16">#REF!</definedName>
    <definedName name="Excel_BuiltIn__FilterDatabase_24" localSheetId="19">#REF!</definedName>
    <definedName name="Excel_BuiltIn__FilterDatabase_24" localSheetId="7">#REF!</definedName>
    <definedName name="Excel_BuiltIn__FilterDatabase_24" localSheetId="5">#REF!</definedName>
    <definedName name="Excel_BuiltIn__FilterDatabase_24">#REF!</definedName>
    <definedName name="Excel_BuiltIn__FilterDatabase_25" localSheetId="12">#REF!</definedName>
    <definedName name="Excel_BuiltIn__FilterDatabase_25" localSheetId="0">#REF!</definedName>
    <definedName name="Excel_BuiltIn__FilterDatabase_25" localSheetId="16">#REF!</definedName>
    <definedName name="Excel_BuiltIn__FilterDatabase_25" localSheetId="19">#REF!</definedName>
    <definedName name="Excel_BuiltIn__FilterDatabase_25" localSheetId="7">#REF!</definedName>
    <definedName name="Excel_BuiltIn__FilterDatabase_25" localSheetId="5">#REF!</definedName>
    <definedName name="Excel_BuiltIn__FilterDatabase_25">#REF!</definedName>
    <definedName name="Excel_BuiltIn__FilterDatabase_26" localSheetId="12">#REF!</definedName>
    <definedName name="Excel_BuiltIn__FilterDatabase_26" localSheetId="0">#REF!</definedName>
    <definedName name="Excel_BuiltIn__FilterDatabase_26" localSheetId="16">#REF!</definedName>
    <definedName name="Excel_BuiltIn__FilterDatabase_26" localSheetId="19">#REF!</definedName>
    <definedName name="Excel_BuiltIn__FilterDatabase_26" localSheetId="7">#REF!</definedName>
    <definedName name="Excel_BuiltIn__FilterDatabase_26" localSheetId="5">#REF!</definedName>
    <definedName name="Excel_BuiltIn__FilterDatabase_26">#REF!</definedName>
    <definedName name="Excel_BuiltIn__FilterDatabase_27" localSheetId="12">#REF!</definedName>
    <definedName name="Excel_BuiltIn__FilterDatabase_27" localSheetId="0">#REF!</definedName>
    <definedName name="Excel_BuiltIn__FilterDatabase_27" localSheetId="16">#REF!</definedName>
    <definedName name="Excel_BuiltIn__FilterDatabase_27" localSheetId="19">#REF!</definedName>
    <definedName name="Excel_BuiltIn__FilterDatabase_27" localSheetId="7">#REF!</definedName>
    <definedName name="Excel_BuiltIn__FilterDatabase_27" localSheetId="5">#REF!</definedName>
    <definedName name="Excel_BuiltIn__FilterDatabase_27">#REF!</definedName>
    <definedName name="Excel_BuiltIn__FilterDatabase_28" localSheetId="12">#REF!</definedName>
    <definedName name="Excel_BuiltIn__FilterDatabase_28" localSheetId="0">#REF!</definedName>
    <definedName name="Excel_BuiltIn__FilterDatabase_28" localSheetId="16">#REF!</definedName>
    <definedName name="Excel_BuiltIn__FilterDatabase_28" localSheetId="19">#REF!</definedName>
    <definedName name="Excel_BuiltIn__FilterDatabase_28" localSheetId="7">#REF!</definedName>
    <definedName name="Excel_BuiltIn__FilterDatabase_28" localSheetId="5">#REF!</definedName>
    <definedName name="Excel_BuiltIn__FilterDatabase_28">#REF!</definedName>
    <definedName name="Excel_BuiltIn__FilterDatabase_29" localSheetId="12">#REF!</definedName>
    <definedName name="Excel_BuiltIn__FilterDatabase_29" localSheetId="0">#REF!</definedName>
    <definedName name="Excel_BuiltIn__FilterDatabase_29" localSheetId="16">#REF!</definedName>
    <definedName name="Excel_BuiltIn__FilterDatabase_29" localSheetId="19">#REF!</definedName>
    <definedName name="Excel_BuiltIn__FilterDatabase_29" localSheetId="7">#REF!</definedName>
    <definedName name="Excel_BuiltIn__FilterDatabase_29" localSheetId="5">#REF!</definedName>
    <definedName name="Excel_BuiltIn__FilterDatabase_29">#REF!</definedName>
    <definedName name="Excel_BuiltIn__FilterDatabase_3" localSheetId="12">#REF!</definedName>
    <definedName name="Excel_BuiltIn__FilterDatabase_3" localSheetId="0">#REF!</definedName>
    <definedName name="Excel_BuiltIn__FilterDatabase_3" localSheetId="16">#REF!</definedName>
    <definedName name="Excel_BuiltIn__FilterDatabase_3" localSheetId="19">#REF!</definedName>
    <definedName name="Excel_BuiltIn__FilterDatabase_3" localSheetId="7">#REF!</definedName>
    <definedName name="Excel_BuiltIn__FilterDatabase_3" localSheetId="5">#REF!</definedName>
    <definedName name="Excel_BuiltIn__FilterDatabase_3">#REF!</definedName>
    <definedName name="Excel_BuiltIn__FilterDatabase_30" localSheetId="0">'[7]Obiekt nr 3 w km 6_427_80 '!#REF!</definedName>
    <definedName name="Excel_BuiltIn__FilterDatabase_30" localSheetId="19">'[7]Obiekt nr 3 w km 6_427_80 '!#REF!</definedName>
    <definedName name="Excel_BuiltIn__FilterDatabase_30">'[7]Obiekt nr 3 w km 6_427_80 '!#REF!</definedName>
    <definedName name="Excel_BuiltIn__FilterDatabase_31" localSheetId="0">'[7]Obiekt nr 4 w km 9_339_09'!#REF!</definedName>
    <definedName name="Excel_BuiltIn__FilterDatabase_31" localSheetId="19">'[7]Obiekt nr 4 w km 9_339_09'!#REF!</definedName>
    <definedName name="Excel_BuiltIn__FilterDatabase_31">'[7]Obiekt nr 4 w km 9_339_09'!#REF!</definedName>
    <definedName name="Excel_BuiltIn__FilterDatabase_32" localSheetId="0">'[7]Obiekt nr 5 w km 10_005_54 '!#REF!</definedName>
    <definedName name="Excel_BuiltIn__FilterDatabase_32" localSheetId="19">'[7]Obiekt nr 5 w km 10_005_54 '!#REF!</definedName>
    <definedName name="Excel_BuiltIn__FilterDatabase_32">'[7]Obiekt nr 5 w km 10_005_54 '!#REF!</definedName>
    <definedName name="Excel_BuiltIn__FilterDatabase_33" localSheetId="0">'[7]Obiekt nr 6 w km 10_836_34 '!#REF!</definedName>
    <definedName name="Excel_BuiltIn__FilterDatabase_33" localSheetId="19">'[7]Obiekt nr 6 w km 10_836_34 '!#REF!</definedName>
    <definedName name="Excel_BuiltIn__FilterDatabase_33">'[7]Obiekt nr 6 w km 10_836_34 '!#REF!</definedName>
    <definedName name="Excel_BuiltIn__FilterDatabase_34" localSheetId="19">'[7]Obiekt nr 7 w km 12_622_09 '!#REF!</definedName>
    <definedName name="Excel_BuiltIn__FilterDatabase_34">'[7]Obiekt nr 7 w km 12_622_09 '!#REF!</definedName>
    <definedName name="Excel_BuiltIn__FilterDatabase_35" localSheetId="19">'[7]Obiekt nr 8 w km 13_161_84 '!#REF!</definedName>
    <definedName name="Excel_BuiltIn__FilterDatabase_35">'[7]Obiekt nr 8 w km 13_161_84 '!#REF!</definedName>
    <definedName name="Excel_BuiltIn__FilterDatabase_36" localSheetId="19">'[7]Obiekt nr 9 w km 14_149_26 '!#REF!</definedName>
    <definedName name="Excel_BuiltIn__FilterDatabase_36">'[7]Obiekt nr 9 w km 14_149_26 '!#REF!</definedName>
    <definedName name="Excel_BuiltIn__FilterDatabase_37" localSheetId="19">'[7]Obiekt nr 10 w km 14_460_12 '!#REF!</definedName>
    <definedName name="Excel_BuiltIn__FilterDatabase_37">'[7]Obiekt nr 10 w km 14_460_12 '!#REF!</definedName>
    <definedName name="Excel_BuiltIn__FilterDatabase_38" localSheetId="19">'[7]Obiekt nr 11 w km 15_081_32 '!#REF!</definedName>
    <definedName name="Excel_BuiltIn__FilterDatabase_38">'[7]Obiekt nr 11 w km 15_081_32 '!#REF!</definedName>
    <definedName name="Excel_BuiltIn__FilterDatabase_4" localSheetId="12">#REF!</definedName>
    <definedName name="Excel_BuiltIn__FilterDatabase_4" localSheetId="0">#REF!</definedName>
    <definedName name="Excel_BuiltIn__FilterDatabase_4" localSheetId="16">#REF!</definedName>
    <definedName name="Excel_BuiltIn__FilterDatabase_4" localSheetId="19">#REF!</definedName>
    <definedName name="Excel_BuiltIn__FilterDatabase_4" localSheetId="7">#REF!</definedName>
    <definedName name="Excel_BuiltIn__FilterDatabase_4" localSheetId="5">#REF!</definedName>
    <definedName name="Excel_BuiltIn__FilterDatabase_4">#REF!</definedName>
    <definedName name="Excel_BuiltIn_Database" localSheetId="12">#REF!</definedName>
    <definedName name="Excel_BuiltIn_Database" localSheetId="0">#REF!</definedName>
    <definedName name="Excel_BuiltIn_Database" localSheetId="16">#REF!</definedName>
    <definedName name="Excel_BuiltIn_Database" localSheetId="19">#REF!</definedName>
    <definedName name="Excel_BuiltIn_Database" localSheetId="7">#REF!</definedName>
    <definedName name="Excel_BuiltIn_Database" localSheetId="5">#REF!</definedName>
    <definedName name="Excel_BuiltIn_Database">#REF!</definedName>
    <definedName name="Excel_BuiltIn_Print_Area_1" localSheetId="4">#REF!</definedName>
    <definedName name="Excel_BuiltIn_Print_Area_1" localSheetId="6">#REF!</definedName>
    <definedName name="Excel_BuiltIn_Print_Area_1" localSheetId="11">#REF!</definedName>
    <definedName name="Excel_BuiltIn_Print_Area_1" localSheetId="12">#REF!</definedName>
    <definedName name="Excel_BuiltIn_Print_Area_1" localSheetId="17">#REF!</definedName>
    <definedName name="Excel_BuiltIn_Print_Area_1" localSheetId="15">#REF!</definedName>
    <definedName name="Excel_BuiltIn_Print_Area_1" localSheetId="0">#REF!</definedName>
    <definedName name="Excel_BuiltIn_Print_Area_1" localSheetId="16">#REF!</definedName>
    <definedName name="Excel_BuiltIn_Print_Area_1" localSheetId="13">#REF!</definedName>
    <definedName name="Excel_BuiltIn_Print_Area_1" localSheetId="10">#REF!</definedName>
    <definedName name="Excel_BuiltIn_Print_Area_1" localSheetId="8">#REF!</definedName>
    <definedName name="Excel_BuiltIn_Print_Area_1" localSheetId="9">#REF!</definedName>
    <definedName name="Excel_BuiltIn_Print_Area_1" localSheetId="19">#REF!</definedName>
    <definedName name="Excel_BuiltIn_Print_Area_1" localSheetId="1">#REF!</definedName>
    <definedName name="Excel_BuiltIn_Print_Area_1" localSheetId="7">#REF!</definedName>
    <definedName name="Excel_BuiltIn_Print_Area_1" localSheetId="5">#REF!</definedName>
    <definedName name="Excel_BuiltIn_Print_Area_1" localSheetId="18">#REF!</definedName>
    <definedName name="Excel_BuiltIn_Print_Area_1" localSheetId="14">#REF!</definedName>
    <definedName name="Excel_BuiltIn_Print_Area_1">#REF!</definedName>
    <definedName name="Excel_BuiltIn_Print_Area_1_1" localSheetId="12">#REF!</definedName>
    <definedName name="Excel_BuiltIn_Print_Area_1_1" localSheetId="0">#REF!</definedName>
    <definedName name="Excel_BuiltIn_Print_Area_1_1" localSheetId="16">#REF!</definedName>
    <definedName name="Excel_BuiltIn_Print_Area_1_1" localSheetId="19">#REF!</definedName>
    <definedName name="Excel_BuiltIn_Print_Area_1_1" localSheetId="7">#REF!</definedName>
    <definedName name="Excel_BuiltIn_Print_Area_1_1" localSheetId="5">#REF!</definedName>
    <definedName name="Excel_BuiltIn_Print_Area_1_1">#REF!</definedName>
    <definedName name="Excel_BuiltIn_Print_Area_1_1_1" localSheetId="12">#REF!</definedName>
    <definedName name="Excel_BuiltIn_Print_Area_1_1_1" localSheetId="0">#REF!</definedName>
    <definedName name="Excel_BuiltIn_Print_Area_1_1_1" localSheetId="16">#REF!</definedName>
    <definedName name="Excel_BuiltIn_Print_Area_1_1_1" localSheetId="19">#REF!</definedName>
    <definedName name="Excel_BuiltIn_Print_Area_1_1_1" localSheetId="7">#REF!</definedName>
    <definedName name="Excel_BuiltIn_Print_Area_1_1_1" localSheetId="5">#REF!</definedName>
    <definedName name="Excel_BuiltIn_Print_Area_1_1_1">#REF!</definedName>
    <definedName name="Excel_BuiltIn_Print_Area_1_1_1_1" localSheetId="12">#REF!</definedName>
    <definedName name="Excel_BuiltIn_Print_Area_1_1_1_1" localSheetId="0">#REF!</definedName>
    <definedName name="Excel_BuiltIn_Print_Area_1_1_1_1" localSheetId="16">#REF!</definedName>
    <definedName name="Excel_BuiltIn_Print_Area_1_1_1_1" localSheetId="19">#REF!</definedName>
    <definedName name="Excel_BuiltIn_Print_Area_1_1_1_1" localSheetId="7">#REF!</definedName>
    <definedName name="Excel_BuiltIn_Print_Area_1_1_1_1" localSheetId="5">#REF!</definedName>
    <definedName name="Excel_BuiltIn_Print_Area_1_1_1_1">#REF!</definedName>
    <definedName name="Excel_BuiltIn_Print_Area_1_1_1_1_1" localSheetId="12">#REF!</definedName>
    <definedName name="Excel_BuiltIn_Print_Area_1_1_1_1_1" localSheetId="0">#REF!</definedName>
    <definedName name="Excel_BuiltIn_Print_Area_1_1_1_1_1" localSheetId="16">#REF!</definedName>
    <definedName name="Excel_BuiltIn_Print_Area_1_1_1_1_1" localSheetId="19">#REF!</definedName>
    <definedName name="Excel_BuiltIn_Print_Area_1_1_1_1_1" localSheetId="7">#REF!</definedName>
    <definedName name="Excel_BuiltIn_Print_Area_1_1_1_1_1" localSheetId="5">#REF!</definedName>
    <definedName name="Excel_BuiltIn_Print_Area_1_1_1_1_1">#REF!</definedName>
    <definedName name="Excel_BuiltIn_Print_Area_1_1_1_1_1_1" localSheetId="12">#REF!</definedName>
    <definedName name="Excel_BuiltIn_Print_Area_1_1_1_1_1_1" localSheetId="0">#REF!</definedName>
    <definedName name="Excel_BuiltIn_Print_Area_1_1_1_1_1_1" localSheetId="16">#REF!</definedName>
    <definedName name="Excel_BuiltIn_Print_Area_1_1_1_1_1_1" localSheetId="19">#REF!</definedName>
    <definedName name="Excel_BuiltIn_Print_Area_1_1_1_1_1_1" localSheetId="7">#REF!</definedName>
    <definedName name="Excel_BuiltIn_Print_Area_1_1_1_1_1_1" localSheetId="5">#REF!</definedName>
    <definedName name="Excel_BuiltIn_Print_Area_1_1_1_1_1_1">#REF!</definedName>
    <definedName name="Excel_BuiltIn_Print_Area_1_1_1_1_1_1_1" localSheetId="12">#REF!</definedName>
    <definedName name="Excel_BuiltIn_Print_Area_1_1_1_1_1_1_1" localSheetId="0">#REF!</definedName>
    <definedName name="Excel_BuiltIn_Print_Area_1_1_1_1_1_1_1" localSheetId="16">#REF!</definedName>
    <definedName name="Excel_BuiltIn_Print_Area_1_1_1_1_1_1_1" localSheetId="19">#REF!</definedName>
    <definedName name="Excel_BuiltIn_Print_Area_1_1_1_1_1_1_1" localSheetId="7">#REF!</definedName>
    <definedName name="Excel_BuiltIn_Print_Area_1_1_1_1_1_1_1" localSheetId="5">#REF!</definedName>
    <definedName name="Excel_BuiltIn_Print_Area_1_1_1_1_1_1_1">#REF!</definedName>
    <definedName name="Excel_BuiltIn_Print_Area_1_1_1_1_1_1_1_1" localSheetId="12">#REF!</definedName>
    <definedName name="Excel_BuiltIn_Print_Area_1_1_1_1_1_1_1_1" localSheetId="0">#REF!</definedName>
    <definedName name="Excel_BuiltIn_Print_Area_1_1_1_1_1_1_1_1" localSheetId="16">#REF!</definedName>
    <definedName name="Excel_BuiltIn_Print_Area_1_1_1_1_1_1_1_1" localSheetId="19">#REF!</definedName>
    <definedName name="Excel_BuiltIn_Print_Area_1_1_1_1_1_1_1_1" localSheetId="7">#REF!</definedName>
    <definedName name="Excel_BuiltIn_Print_Area_1_1_1_1_1_1_1_1" localSheetId="5">#REF!</definedName>
    <definedName name="Excel_BuiltIn_Print_Area_1_1_1_1_1_1_1_1">#REF!</definedName>
    <definedName name="Excel_BuiltIn_Print_Area_1_1_1_1_1_1_1_1_1" localSheetId="12">#REF!</definedName>
    <definedName name="Excel_BuiltIn_Print_Area_1_1_1_1_1_1_1_1_1" localSheetId="0">#REF!</definedName>
    <definedName name="Excel_BuiltIn_Print_Area_1_1_1_1_1_1_1_1_1" localSheetId="16">#REF!</definedName>
    <definedName name="Excel_BuiltIn_Print_Area_1_1_1_1_1_1_1_1_1" localSheetId="19">#REF!</definedName>
    <definedName name="Excel_BuiltIn_Print_Area_1_1_1_1_1_1_1_1_1" localSheetId="7">#REF!</definedName>
    <definedName name="Excel_BuiltIn_Print_Area_1_1_1_1_1_1_1_1_1" localSheetId="5">#REF!</definedName>
    <definedName name="Excel_BuiltIn_Print_Area_1_1_1_1_1_1_1_1_1">#REF!</definedName>
    <definedName name="Excel_BuiltIn_Print_Area_1_1_1_1_1_1_1_1_1_1" localSheetId="12">#REF!</definedName>
    <definedName name="Excel_BuiltIn_Print_Area_1_1_1_1_1_1_1_1_1_1" localSheetId="0">#REF!</definedName>
    <definedName name="Excel_BuiltIn_Print_Area_1_1_1_1_1_1_1_1_1_1" localSheetId="16">#REF!</definedName>
    <definedName name="Excel_BuiltIn_Print_Area_1_1_1_1_1_1_1_1_1_1" localSheetId="19">#REF!</definedName>
    <definedName name="Excel_BuiltIn_Print_Area_1_1_1_1_1_1_1_1_1_1" localSheetId="7">#REF!</definedName>
    <definedName name="Excel_BuiltIn_Print_Area_1_1_1_1_1_1_1_1_1_1" localSheetId="5">#REF!</definedName>
    <definedName name="Excel_BuiltIn_Print_Area_1_1_1_1_1_1_1_1_1_1">#REF!</definedName>
    <definedName name="Excel_BuiltIn_Print_Area_1_1_1_1_1_1_1_1_1_1_1" localSheetId="12">#REF!</definedName>
    <definedName name="Excel_BuiltIn_Print_Area_1_1_1_1_1_1_1_1_1_1_1" localSheetId="0">#REF!</definedName>
    <definedName name="Excel_BuiltIn_Print_Area_1_1_1_1_1_1_1_1_1_1_1" localSheetId="16">#REF!</definedName>
    <definedName name="Excel_BuiltIn_Print_Area_1_1_1_1_1_1_1_1_1_1_1" localSheetId="19">#REF!</definedName>
    <definedName name="Excel_BuiltIn_Print_Area_1_1_1_1_1_1_1_1_1_1_1" localSheetId="7">#REF!</definedName>
    <definedName name="Excel_BuiltIn_Print_Area_1_1_1_1_1_1_1_1_1_1_1" localSheetId="5">#REF!</definedName>
    <definedName name="Excel_BuiltIn_Print_Area_1_1_1_1_1_1_1_1_1_1_1">#REF!</definedName>
    <definedName name="Excel_BuiltIn_Print_Area_1_1_1_1_1_1_1_1_1_1_1_1" localSheetId="12">#REF!</definedName>
    <definedName name="Excel_BuiltIn_Print_Area_1_1_1_1_1_1_1_1_1_1_1_1" localSheetId="0">#REF!</definedName>
    <definedName name="Excel_BuiltIn_Print_Area_1_1_1_1_1_1_1_1_1_1_1_1" localSheetId="16">#REF!</definedName>
    <definedName name="Excel_BuiltIn_Print_Area_1_1_1_1_1_1_1_1_1_1_1_1" localSheetId="19">#REF!</definedName>
    <definedName name="Excel_BuiltIn_Print_Area_1_1_1_1_1_1_1_1_1_1_1_1" localSheetId="7">#REF!</definedName>
    <definedName name="Excel_BuiltIn_Print_Area_1_1_1_1_1_1_1_1_1_1_1_1" localSheetId="5">#REF!</definedName>
    <definedName name="Excel_BuiltIn_Print_Area_1_1_1_1_1_1_1_1_1_1_1_1">#REF!</definedName>
    <definedName name="Excel_BuiltIn_Print_Area_1_1_1_1_1_1_1_1_1_1_1_1_1" localSheetId="12">#REF!</definedName>
    <definedName name="Excel_BuiltIn_Print_Area_1_1_1_1_1_1_1_1_1_1_1_1_1" localSheetId="0">#REF!</definedName>
    <definedName name="Excel_BuiltIn_Print_Area_1_1_1_1_1_1_1_1_1_1_1_1_1" localSheetId="16">#REF!</definedName>
    <definedName name="Excel_BuiltIn_Print_Area_1_1_1_1_1_1_1_1_1_1_1_1_1" localSheetId="19">#REF!</definedName>
    <definedName name="Excel_BuiltIn_Print_Area_1_1_1_1_1_1_1_1_1_1_1_1_1" localSheetId="7">#REF!</definedName>
    <definedName name="Excel_BuiltIn_Print_Area_1_1_1_1_1_1_1_1_1_1_1_1_1" localSheetId="5">#REF!</definedName>
    <definedName name="Excel_BuiltIn_Print_Area_1_1_1_1_1_1_1_1_1_1_1_1_1">#REF!</definedName>
    <definedName name="Excel_BuiltIn_Print_Area_1_1_1_1_1_1_1_1_1_1_1_1_1_1" localSheetId="12">#REF!</definedName>
    <definedName name="Excel_BuiltIn_Print_Area_1_1_1_1_1_1_1_1_1_1_1_1_1_1" localSheetId="0">#REF!</definedName>
    <definedName name="Excel_BuiltIn_Print_Area_1_1_1_1_1_1_1_1_1_1_1_1_1_1" localSheetId="16">#REF!</definedName>
    <definedName name="Excel_BuiltIn_Print_Area_1_1_1_1_1_1_1_1_1_1_1_1_1_1" localSheetId="19">#REF!</definedName>
    <definedName name="Excel_BuiltIn_Print_Area_1_1_1_1_1_1_1_1_1_1_1_1_1_1" localSheetId="7">#REF!</definedName>
    <definedName name="Excel_BuiltIn_Print_Area_1_1_1_1_1_1_1_1_1_1_1_1_1_1" localSheetId="5">#REF!</definedName>
    <definedName name="Excel_BuiltIn_Print_Area_1_1_1_1_1_1_1_1_1_1_1_1_1_1">#REF!</definedName>
    <definedName name="Excel_BuiltIn_Print_Area_1_1_1_1_1_1_1_1_1_1_1_1_1_1_1" localSheetId="12">#REF!</definedName>
    <definedName name="Excel_BuiltIn_Print_Area_1_1_1_1_1_1_1_1_1_1_1_1_1_1_1" localSheetId="0">#REF!</definedName>
    <definedName name="Excel_BuiltIn_Print_Area_1_1_1_1_1_1_1_1_1_1_1_1_1_1_1" localSheetId="16">#REF!</definedName>
    <definedName name="Excel_BuiltIn_Print_Area_1_1_1_1_1_1_1_1_1_1_1_1_1_1_1" localSheetId="19">#REF!</definedName>
    <definedName name="Excel_BuiltIn_Print_Area_1_1_1_1_1_1_1_1_1_1_1_1_1_1_1" localSheetId="7">#REF!</definedName>
    <definedName name="Excel_BuiltIn_Print_Area_1_1_1_1_1_1_1_1_1_1_1_1_1_1_1" localSheetId="5">#REF!</definedName>
    <definedName name="Excel_BuiltIn_Print_Area_1_1_1_1_1_1_1_1_1_1_1_1_1_1_1">#REF!</definedName>
    <definedName name="Excel_BuiltIn_Print_Area_1_1_1_1_1_1_1_1_1_1_1_1_1_1_1_1" localSheetId="12">#REF!</definedName>
    <definedName name="Excel_BuiltIn_Print_Area_1_1_1_1_1_1_1_1_1_1_1_1_1_1_1_1" localSheetId="0">#REF!</definedName>
    <definedName name="Excel_BuiltIn_Print_Area_1_1_1_1_1_1_1_1_1_1_1_1_1_1_1_1" localSheetId="16">#REF!</definedName>
    <definedName name="Excel_BuiltIn_Print_Area_1_1_1_1_1_1_1_1_1_1_1_1_1_1_1_1" localSheetId="19">#REF!</definedName>
    <definedName name="Excel_BuiltIn_Print_Area_1_1_1_1_1_1_1_1_1_1_1_1_1_1_1_1" localSheetId="7">#REF!</definedName>
    <definedName name="Excel_BuiltIn_Print_Area_1_1_1_1_1_1_1_1_1_1_1_1_1_1_1_1" localSheetId="5">#REF!</definedName>
    <definedName name="Excel_BuiltIn_Print_Area_1_1_1_1_1_1_1_1_1_1_1_1_1_1_1_1">#REF!</definedName>
    <definedName name="Excel_BuiltIn_Print_Area_1_1_1_1_1_1_1_1_1_1_1_1_1_1_1_1_1" localSheetId="12">#REF!</definedName>
    <definedName name="Excel_BuiltIn_Print_Area_1_1_1_1_1_1_1_1_1_1_1_1_1_1_1_1_1" localSheetId="0">#REF!</definedName>
    <definedName name="Excel_BuiltIn_Print_Area_1_1_1_1_1_1_1_1_1_1_1_1_1_1_1_1_1" localSheetId="16">#REF!</definedName>
    <definedName name="Excel_BuiltIn_Print_Area_1_1_1_1_1_1_1_1_1_1_1_1_1_1_1_1_1" localSheetId="19">#REF!</definedName>
    <definedName name="Excel_BuiltIn_Print_Area_1_1_1_1_1_1_1_1_1_1_1_1_1_1_1_1_1" localSheetId="7">#REF!</definedName>
    <definedName name="Excel_BuiltIn_Print_Area_1_1_1_1_1_1_1_1_1_1_1_1_1_1_1_1_1" localSheetId="5">#REF!</definedName>
    <definedName name="Excel_BuiltIn_Print_Area_1_1_1_1_1_1_1_1_1_1_1_1_1_1_1_1_1">#REF!</definedName>
    <definedName name="Excel_BuiltIn_Print_Area_1_1_1_1_1_1_1_1_1_1_1_1_1_1_1_1_1_1" localSheetId="12">#REF!</definedName>
    <definedName name="Excel_BuiltIn_Print_Area_1_1_1_1_1_1_1_1_1_1_1_1_1_1_1_1_1_1" localSheetId="0">#REF!</definedName>
    <definedName name="Excel_BuiltIn_Print_Area_1_1_1_1_1_1_1_1_1_1_1_1_1_1_1_1_1_1" localSheetId="16">#REF!</definedName>
    <definedName name="Excel_BuiltIn_Print_Area_1_1_1_1_1_1_1_1_1_1_1_1_1_1_1_1_1_1" localSheetId="19">#REF!</definedName>
    <definedName name="Excel_BuiltIn_Print_Area_1_1_1_1_1_1_1_1_1_1_1_1_1_1_1_1_1_1" localSheetId="7">#REF!</definedName>
    <definedName name="Excel_BuiltIn_Print_Area_1_1_1_1_1_1_1_1_1_1_1_1_1_1_1_1_1_1" localSheetId="5">#REF!</definedName>
    <definedName name="Excel_BuiltIn_Print_Area_1_1_1_1_1_1_1_1_1_1_1_1_1_1_1_1_1_1">#REF!</definedName>
    <definedName name="Excel_BuiltIn_Print_Area_1_1_1_1_1_1_1_1_1_1_1_1_1_1_1_1_1_1_1" localSheetId="12">#REF!</definedName>
    <definedName name="Excel_BuiltIn_Print_Area_1_1_1_1_1_1_1_1_1_1_1_1_1_1_1_1_1_1_1" localSheetId="0">#REF!</definedName>
    <definedName name="Excel_BuiltIn_Print_Area_1_1_1_1_1_1_1_1_1_1_1_1_1_1_1_1_1_1_1" localSheetId="16">#REF!</definedName>
    <definedName name="Excel_BuiltIn_Print_Area_1_1_1_1_1_1_1_1_1_1_1_1_1_1_1_1_1_1_1" localSheetId="19">#REF!</definedName>
    <definedName name="Excel_BuiltIn_Print_Area_1_1_1_1_1_1_1_1_1_1_1_1_1_1_1_1_1_1_1" localSheetId="7">#REF!</definedName>
    <definedName name="Excel_BuiltIn_Print_Area_1_1_1_1_1_1_1_1_1_1_1_1_1_1_1_1_1_1_1" localSheetId="5">#REF!</definedName>
    <definedName name="Excel_BuiltIn_Print_Area_1_1_1_1_1_1_1_1_1_1_1_1_1_1_1_1_1_1_1">#REF!</definedName>
    <definedName name="Excel_BuiltIn_Print_Area_1_1_1_1_1_1_1_1_1_1_1_1_1_1_1_1_1_1_1_1" localSheetId="12">#REF!</definedName>
    <definedName name="Excel_BuiltIn_Print_Area_1_1_1_1_1_1_1_1_1_1_1_1_1_1_1_1_1_1_1_1" localSheetId="0">#REF!</definedName>
    <definedName name="Excel_BuiltIn_Print_Area_1_1_1_1_1_1_1_1_1_1_1_1_1_1_1_1_1_1_1_1" localSheetId="16">#REF!</definedName>
    <definedName name="Excel_BuiltIn_Print_Area_1_1_1_1_1_1_1_1_1_1_1_1_1_1_1_1_1_1_1_1" localSheetId="19">#REF!</definedName>
    <definedName name="Excel_BuiltIn_Print_Area_1_1_1_1_1_1_1_1_1_1_1_1_1_1_1_1_1_1_1_1" localSheetId="7">#REF!</definedName>
    <definedName name="Excel_BuiltIn_Print_Area_1_1_1_1_1_1_1_1_1_1_1_1_1_1_1_1_1_1_1_1" localSheetId="5">#REF!</definedName>
    <definedName name="Excel_BuiltIn_Print_Area_1_1_1_1_1_1_1_1_1_1_1_1_1_1_1_1_1_1_1_1">#REF!</definedName>
    <definedName name="Excel_BuiltIn_Print_Area_1_1_1_1_1_1_1_1_1_1_1_1_1_1_1_1_1_1_1_1_1" localSheetId="12">#REF!</definedName>
    <definedName name="Excel_BuiltIn_Print_Area_1_1_1_1_1_1_1_1_1_1_1_1_1_1_1_1_1_1_1_1_1" localSheetId="0">#REF!</definedName>
    <definedName name="Excel_BuiltIn_Print_Area_1_1_1_1_1_1_1_1_1_1_1_1_1_1_1_1_1_1_1_1_1" localSheetId="16">#REF!</definedName>
    <definedName name="Excel_BuiltIn_Print_Area_1_1_1_1_1_1_1_1_1_1_1_1_1_1_1_1_1_1_1_1_1" localSheetId="19">#REF!</definedName>
    <definedName name="Excel_BuiltIn_Print_Area_1_1_1_1_1_1_1_1_1_1_1_1_1_1_1_1_1_1_1_1_1" localSheetId="7">#REF!</definedName>
    <definedName name="Excel_BuiltIn_Print_Area_1_1_1_1_1_1_1_1_1_1_1_1_1_1_1_1_1_1_1_1_1" localSheetId="5">#REF!</definedName>
    <definedName name="Excel_BuiltIn_Print_Area_1_1_1_1_1_1_1_1_1_1_1_1_1_1_1_1_1_1_1_1_1">#REF!</definedName>
    <definedName name="Excel_BuiltIn_Print_Area_1_1_1_1_1_1_1_1_1_1_1_1_1_1_1_1_1_1_1_1_1_1" localSheetId="12">#REF!</definedName>
    <definedName name="Excel_BuiltIn_Print_Area_1_1_1_1_1_1_1_1_1_1_1_1_1_1_1_1_1_1_1_1_1_1" localSheetId="0">#REF!</definedName>
    <definedName name="Excel_BuiltIn_Print_Area_1_1_1_1_1_1_1_1_1_1_1_1_1_1_1_1_1_1_1_1_1_1" localSheetId="16">#REF!</definedName>
    <definedName name="Excel_BuiltIn_Print_Area_1_1_1_1_1_1_1_1_1_1_1_1_1_1_1_1_1_1_1_1_1_1" localSheetId="19">#REF!</definedName>
    <definedName name="Excel_BuiltIn_Print_Area_1_1_1_1_1_1_1_1_1_1_1_1_1_1_1_1_1_1_1_1_1_1" localSheetId="7">#REF!</definedName>
    <definedName name="Excel_BuiltIn_Print_Area_1_1_1_1_1_1_1_1_1_1_1_1_1_1_1_1_1_1_1_1_1_1" localSheetId="5">#REF!</definedName>
    <definedName name="Excel_BuiltIn_Print_Area_1_1_1_1_1_1_1_1_1_1_1_1_1_1_1_1_1_1_1_1_1_1">#REF!</definedName>
    <definedName name="Excel_BuiltIn_Print_Area_1_1_1_1_1_1_1_1_1_1_1_1_1_1_1_1_1_1_1_1_1_1_1" localSheetId="12">#REF!</definedName>
    <definedName name="Excel_BuiltIn_Print_Area_1_1_1_1_1_1_1_1_1_1_1_1_1_1_1_1_1_1_1_1_1_1_1" localSheetId="0">#REF!</definedName>
    <definedName name="Excel_BuiltIn_Print_Area_1_1_1_1_1_1_1_1_1_1_1_1_1_1_1_1_1_1_1_1_1_1_1" localSheetId="16">#REF!</definedName>
    <definedName name="Excel_BuiltIn_Print_Area_1_1_1_1_1_1_1_1_1_1_1_1_1_1_1_1_1_1_1_1_1_1_1" localSheetId="19">#REF!</definedName>
    <definedName name="Excel_BuiltIn_Print_Area_1_1_1_1_1_1_1_1_1_1_1_1_1_1_1_1_1_1_1_1_1_1_1" localSheetId="7">#REF!</definedName>
    <definedName name="Excel_BuiltIn_Print_Area_1_1_1_1_1_1_1_1_1_1_1_1_1_1_1_1_1_1_1_1_1_1_1" localSheetId="5">#REF!</definedName>
    <definedName name="Excel_BuiltIn_Print_Area_1_1_1_1_1_1_1_1_1_1_1_1_1_1_1_1_1_1_1_1_1_1_1">#REF!</definedName>
    <definedName name="Excel_BuiltIn_Print_Area_1_1_1_1_1_1_1_1_1_1_1_1_1_1_1_1_1_1_1_1_1_1_1_1" localSheetId="12">#REF!</definedName>
    <definedName name="Excel_BuiltIn_Print_Area_1_1_1_1_1_1_1_1_1_1_1_1_1_1_1_1_1_1_1_1_1_1_1_1" localSheetId="0">#REF!</definedName>
    <definedName name="Excel_BuiltIn_Print_Area_1_1_1_1_1_1_1_1_1_1_1_1_1_1_1_1_1_1_1_1_1_1_1_1" localSheetId="16">#REF!</definedName>
    <definedName name="Excel_BuiltIn_Print_Area_1_1_1_1_1_1_1_1_1_1_1_1_1_1_1_1_1_1_1_1_1_1_1_1" localSheetId="19">#REF!</definedName>
    <definedName name="Excel_BuiltIn_Print_Area_1_1_1_1_1_1_1_1_1_1_1_1_1_1_1_1_1_1_1_1_1_1_1_1" localSheetId="7">#REF!</definedName>
    <definedName name="Excel_BuiltIn_Print_Area_1_1_1_1_1_1_1_1_1_1_1_1_1_1_1_1_1_1_1_1_1_1_1_1" localSheetId="5">#REF!</definedName>
    <definedName name="Excel_BuiltIn_Print_Area_1_1_1_1_1_1_1_1_1_1_1_1_1_1_1_1_1_1_1_1_1_1_1_1">#REF!</definedName>
    <definedName name="Excel_BuiltIn_Print_Area_1_1_1_1_1_1_1_1_1_1_1_1_1_1_1_1_1_1_1_1_1_1_1_1_1" localSheetId="12">#REF!</definedName>
    <definedName name="Excel_BuiltIn_Print_Area_1_1_1_1_1_1_1_1_1_1_1_1_1_1_1_1_1_1_1_1_1_1_1_1_1" localSheetId="0">#REF!</definedName>
    <definedName name="Excel_BuiltIn_Print_Area_1_1_1_1_1_1_1_1_1_1_1_1_1_1_1_1_1_1_1_1_1_1_1_1_1" localSheetId="16">#REF!</definedName>
    <definedName name="Excel_BuiltIn_Print_Area_1_1_1_1_1_1_1_1_1_1_1_1_1_1_1_1_1_1_1_1_1_1_1_1_1" localSheetId="19">#REF!</definedName>
    <definedName name="Excel_BuiltIn_Print_Area_1_1_1_1_1_1_1_1_1_1_1_1_1_1_1_1_1_1_1_1_1_1_1_1_1" localSheetId="7">#REF!</definedName>
    <definedName name="Excel_BuiltIn_Print_Area_1_1_1_1_1_1_1_1_1_1_1_1_1_1_1_1_1_1_1_1_1_1_1_1_1" localSheetId="5">#REF!</definedName>
    <definedName name="Excel_BuiltIn_Print_Area_1_1_1_1_1_1_1_1_1_1_1_1_1_1_1_1_1_1_1_1_1_1_1_1_1">#REF!</definedName>
    <definedName name="Excel_BuiltIn_Print_Area_1_1_1_1_1_1_1_1_1_1_1_1_1_1_1_1_1_1_1_1_1_1_1_1_1_1" localSheetId="12">#REF!,#REF!</definedName>
    <definedName name="Excel_BuiltIn_Print_Area_1_1_1_1_1_1_1_1_1_1_1_1_1_1_1_1_1_1_1_1_1_1_1_1_1_1" localSheetId="0">#REF!,#REF!</definedName>
    <definedName name="Excel_BuiltIn_Print_Area_1_1_1_1_1_1_1_1_1_1_1_1_1_1_1_1_1_1_1_1_1_1_1_1_1_1" localSheetId="16">#REF!,#REF!</definedName>
    <definedName name="Excel_BuiltIn_Print_Area_1_1_1_1_1_1_1_1_1_1_1_1_1_1_1_1_1_1_1_1_1_1_1_1_1_1" localSheetId="19">#REF!,#REF!</definedName>
    <definedName name="Excel_BuiltIn_Print_Area_1_1_1_1_1_1_1_1_1_1_1_1_1_1_1_1_1_1_1_1_1_1_1_1_1_1" localSheetId="7">#REF!,#REF!</definedName>
    <definedName name="Excel_BuiltIn_Print_Area_1_1_1_1_1_1_1_1_1_1_1_1_1_1_1_1_1_1_1_1_1_1_1_1_1_1" localSheetId="5">#REF!,#REF!</definedName>
    <definedName name="Excel_BuiltIn_Print_Area_1_1_1_1_1_1_1_1_1_1_1_1_1_1_1_1_1_1_1_1_1_1_1_1_1_1">#REF!,#REF!</definedName>
    <definedName name="Excel_BuiltIn_Print_Area_1_1_1_1_1_1_1_1_1_1_1_1_1_1_1_1_1_1_1_1_1_1_1_1_1_1_1" localSheetId="12">#REF!,#REF!</definedName>
    <definedName name="Excel_BuiltIn_Print_Area_1_1_1_1_1_1_1_1_1_1_1_1_1_1_1_1_1_1_1_1_1_1_1_1_1_1_1" localSheetId="0">#REF!,#REF!</definedName>
    <definedName name="Excel_BuiltIn_Print_Area_1_1_1_1_1_1_1_1_1_1_1_1_1_1_1_1_1_1_1_1_1_1_1_1_1_1_1" localSheetId="16">#REF!,#REF!</definedName>
    <definedName name="Excel_BuiltIn_Print_Area_1_1_1_1_1_1_1_1_1_1_1_1_1_1_1_1_1_1_1_1_1_1_1_1_1_1_1" localSheetId="19">#REF!,#REF!</definedName>
    <definedName name="Excel_BuiltIn_Print_Area_1_1_1_1_1_1_1_1_1_1_1_1_1_1_1_1_1_1_1_1_1_1_1_1_1_1_1" localSheetId="7">#REF!,#REF!</definedName>
    <definedName name="Excel_BuiltIn_Print_Area_1_1_1_1_1_1_1_1_1_1_1_1_1_1_1_1_1_1_1_1_1_1_1_1_1_1_1" localSheetId="5">#REF!,#REF!</definedName>
    <definedName name="Excel_BuiltIn_Print_Area_1_1_1_1_1_1_1_1_1_1_1_1_1_1_1_1_1_1_1_1_1_1_1_1_1_1_1">#REF!,#REF!</definedName>
    <definedName name="Excel_BuiltIn_Print_Area_1_1_1_1_1_1_1_1_1_1_1_1_1_1_1_1_1_1_1_1_1_1_1_1_1_1_1_1" localSheetId="12">#REF!,#REF!</definedName>
    <definedName name="Excel_BuiltIn_Print_Area_1_1_1_1_1_1_1_1_1_1_1_1_1_1_1_1_1_1_1_1_1_1_1_1_1_1_1_1" localSheetId="0">#REF!,#REF!</definedName>
    <definedName name="Excel_BuiltIn_Print_Area_1_1_1_1_1_1_1_1_1_1_1_1_1_1_1_1_1_1_1_1_1_1_1_1_1_1_1_1" localSheetId="16">#REF!,#REF!</definedName>
    <definedName name="Excel_BuiltIn_Print_Area_1_1_1_1_1_1_1_1_1_1_1_1_1_1_1_1_1_1_1_1_1_1_1_1_1_1_1_1" localSheetId="19">#REF!,#REF!</definedName>
    <definedName name="Excel_BuiltIn_Print_Area_1_1_1_1_1_1_1_1_1_1_1_1_1_1_1_1_1_1_1_1_1_1_1_1_1_1_1_1" localSheetId="7">#REF!,#REF!</definedName>
    <definedName name="Excel_BuiltIn_Print_Area_1_1_1_1_1_1_1_1_1_1_1_1_1_1_1_1_1_1_1_1_1_1_1_1_1_1_1_1" localSheetId="5">#REF!,#REF!</definedName>
    <definedName name="Excel_BuiltIn_Print_Area_1_1_1_1_1_1_1_1_1_1_1_1_1_1_1_1_1_1_1_1_1_1_1_1_1_1_1_1">#REF!,#REF!</definedName>
    <definedName name="Excel_BuiltIn_Print_Area_1_1_1_1_1_1_1_1_1_1_1_1_1_1_1_1_1_1_1_1_1_1_1_1_1_1_1_1_1" localSheetId="12">#REF!</definedName>
    <definedName name="Excel_BuiltIn_Print_Area_1_1_1_1_1_1_1_1_1_1_1_1_1_1_1_1_1_1_1_1_1_1_1_1_1_1_1_1_1" localSheetId="0">#REF!</definedName>
    <definedName name="Excel_BuiltIn_Print_Area_1_1_1_1_1_1_1_1_1_1_1_1_1_1_1_1_1_1_1_1_1_1_1_1_1_1_1_1_1" localSheetId="16">#REF!</definedName>
    <definedName name="Excel_BuiltIn_Print_Area_1_1_1_1_1_1_1_1_1_1_1_1_1_1_1_1_1_1_1_1_1_1_1_1_1_1_1_1_1" localSheetId="19">#REF!</definedName>
    <definedName name="Excel_BuiltIn_Print_Area_1_1_1_1_1_1_1_1_1_1_1_1_1_1_1_1_1_1_1_1_1_1_1_1_1_1_1_1_1" localSheetId="7">#REF!</definedName>
    <definedName name="Excel_BuiltIn_Print_Area_1_1_1_1_1_1_1_1_1_1_1_1_1_1_1_1_1_1_1_1_1_1_1_1_1_1_1_1_1" localSheetId="5">#REF!</definedName>
    <definedName name="Excel_BuiltIn_Print_Area_1_1_1_1_1_1_1_1_1_1_1_1_1_1_1_1_1_1_1_1_1_1_1_1_1_1_1_1_1">#REF!</definedName>
    <definedName name="Excel_BuiltIn_Print_Area_1_1_1_1_1_1_1_1_1_1_1_1_1_1_1_1_1_1_1_1_1_1_1_1_1_1_1_1_1_1" localSheetId="12">#REF!</definedName>
    <definedName name="Excel_BuiltIn_Print_Area_1_1_1_1_1_1_1_1_1_1_1_1_1_1_1_1_1_1_1_1_1_1_1_1_1_1_1_1_1_1" localSheetId="0">#REF!</definedName>
    <definedName name="Excel_BuiltIn_Print_Area_1_1_1_1_1_1_1_1_1_1_1_1_1_1_1_1_1_1_1_1_1_1_1_1_1_1_1_1_1_1" localSheetId="16">#REF!</definedName>
    <definedName name="Excel_BuiltIn_Print_Area_1_1_1_1_1_1_1_1_1_1_1_1_1_1_1_1_1_1_1_1_1_1_1_1_1_1_1_1_1_1" localSheetId="19">#REF!</definedName>
    <definedName name="Excel_BuiltIn_Print_Area_1_1_1_1_1_1_1_1_1_1_1_1_1_1_1_1_1_1_1_1_1_1_1_1_1_1_1_1_1_1" localSheetId="7">#REF!</definedName>
    <definedName name="Excel_BuiltIn_Print_Area_1_1_1_1_1_1_1_1_1_1_1_1_1_1_1_1_1_1_1_1_1_1_1_1_1_1_1_1_1_1" localSheetId="5">#REF!</definedName>
    <definedName name="Excel_BuiltIn_Print_Area_1_1_1_1_1_1_1_1_1_1_1_1_1_1_1_1_1_1_1_1_1_1_1_1_1_1_1_1_1_1">#REF!</definedName>
    <definedName name="Excel_BuiltIn_Print_Area_1_1_1_1_1_1_1_1_1_1_1_1_1_1_1_1_1_1_1_1_1_1_1_1_1_1_1_1_1_1_1" localSheetId="12">#REF!</definedName>
    <definedName name="Excel_BuiltIn_Print_Area_1_1_1_1_1_1_1_1_1_1_1_1_1_1_1_1_1_1_1_1_1_1_1_1_1_1_1_1_1_1_1" localSheetId="0">#REF!</definedName>
    <definedName name="Excel_BuiltIn_Print_Area_1_1_1_1_1_1_1_1_1_1_1_1_1_1_1_1_1_1_1_1_1_1_1_1_1_1_1_1_1_1_1" localSheetId="16">#REF!</definedName>
    <definedName name="Excel_BuiltIn_Print_Area_1_1_1_1_1_1_1_1_1_1_1_1_1_1_1_1_1_1_1_1_1_1_1_1_1_1_1_1_1_1_1" localSheetId="19">#REF!</definedName>
    <definedName name="Excel_BuiltIn_Print_Area_1_1_1_1_1_1_1_1_1_1_1_1_1_1_1_1_1_1_1_1_1_1_1_1_1_1_1_1_1_1_1" localSheetId="7">#REF!</definedName>
    <definedName name="Excel_BuiltIn_Print_Area_1_1_1_1_1_1_1_1_1_1_1_1_1_1_1_1_1_1_1_1_1_1_1_1_1_1_1_1_1_1_1" localSheetId="5">#REF!</definedName>
    <definedName name="Excel_BuiltIn_Print_Area_1_1_1_1_1_1_1_1_1_1_1_1_1_1_1_1_1_1_1_1_1_1_1_1_1_1_1_1_1_1_1">#REF!</definedName>
    <definedName name="Excel_BuiltIn_Print_Area_1_1_1_1_1_1_1_1_1_1_1_1_1_1_1_1_1_1_1_1_1_1_1_1_1_1_1_1_1_1_1_1" localSheetId="12">#REF!</definedName>
    <definedName name="Excel_BuiltIn_Print_Area_1_1_1_1_1_1_1_1_1_1_1_1_1_1_1_1_1_1_1_1_1_1_1_1_1_1_1_1_1_1_1_1" localSheetId="0">#REF!</definedName>
    <definedName name="Excel_BuiltIn_Print_Area_1_1_1_1_1_1_1_1_1_1_1_1_1_1_1_1_1_1_1_1_1_1_1_1_1_1_1_1_1_1_1_1" localSheetId="16">#REF!</definedName>
    <definedName name="Excel_BuiltIn_Print_Area_1_1_1_1_1_1_1_1_1_1_1_1_1_1_1_1_1_1_1_1_1_1_1_1_1_1_1_1_1_1_1_1" localSheetId="19">#REF!</definedName>
    <definedName name="Excel_BuiltIn_Print_Area_1_1_1_1_1_1_1_1_1_1_1_1_1_1_1_1_1_1_1_1_1_1_1_1_1_1_1_1_1_1_1_1" localSheetId="7">#REF!</definedName>
    <definedName name="Excel_BuiltIn_Print_Area_1_1_1_1_1_1_1_1_1_1_1_1_1_1_1_1_1_1_1_1_1_1_1_1_1_1_1_1_1_1_1_1" localSheetId="5">#REF!</definedName>
    <definedName name="Excel_BuiltIn_Print_Area_1_1_1_1_1_1_1_1_1_1_1_1_1_1_1_1_1_1_1_1_1_1_1_1_1_1_1_1_1_1_1_1">#REF!</definedName>
    <definedName name="Excel_BuiltIn_Print_Area_1_1_1_1_1_1_1_1_1_1_1_1_1_1_1_1_1_1_1_1_1_1_1_1_1_1_1_1_1_1_1_1_1" localSheetId="12">#REF!</definedName>
    <definedName name="Excel_BuiltIn_Print_Area_1_1_1_1_1_1_1_1_1_1_1_1_1_1_1_1_1_1_1_1_1_1_1_1_1_1_1_1_1_1_1_1_1" localSheetId="0">#REF!</definedName>
    <definedName name="Excel_BuiltIn_Print_Area_1_1_1_1_1_1_1_1_1_1_1_1_1_1_1_1_1_1_1_1_1_1_1_1_1_1_1_1_1_1_1_1_1" localSheetId="16">#REF!</definedName>
    <definedName name="Excel_BuiltIn_Print_Area_1_1_1_1_1_1_1_1_1_1_1_1_1_1_1_1_1_1_1_1_1_1_1_1_1_1_1_1_1_1_1_1_1" localSheetId="19">#REF!</definedName>
    <definedName name="Excel_BuiltIn_Print_Area_1_1_1_1_1_1_1_1_1_1_1_1_1_1_1_1_1_1_1_1_1_1_1_1_1_1_1_1_1_1_1_1_1" localSheetId="7">#REF!</definedName>
    <definedName name="Excel_BuiltIn_Print_Area_1_1_1_1_1_1_1_1_1_1_1_1_1_1_1_1_1_1_1_1_1_1_1_1_1_1_1_1_1_1_1_1_1" localSheetId="5">#REF!</definedName>
    <definedName name="Excel_BuiltIn_Print_Area_1_1_1_1_1_1_1_1_1_1_1_1_1_1_1_1_1_1_1_1_1_1_1_1_1_1_1_1_1_1_1_1_1">#REF!</definedName>
    <definedName name="Excel_BuiltIn_Print_Area_1_1_1_1_1_1_1_1_1_1_1_1_1_1_1_1_1_1_1_1_1_1_1_1_1_1_1_1_1_1_1_1_1_1" localSheetId="12">#REF!</definedName>
    <definedName name="Excel_BuiltIn_Print_Area_1_1_1_1_1_1_1_1_1_1_1_1_1_1_1_1_1_1_1_1_1_1_1_1_1_1_1_1_1_1_1_1_1_1" localSheetId="0">#REF!</definedName>
    <definedName name="Excel_BuiltIn_Print_Area_1_1_1_1_1_1_1_1_1_1_1_1_1_1_1_1_1_1_1_1_1_1_1_1_1_1_1_1_1_1_1_1_1_1" localSheetId="16">#REF!</definedName>
    <definedName name="Excel_BuiltIn_Print_Area_1_1_1_1_1_1_1_1_1_1_1_1_1_1_1_1_1_1_1_1_1_1_1_1_1_1_1_1_1_1_1_1_1_1" localSheetId="19">#REF!</definedName>
    <definedName name="Excel_BuiltIn_Print_Area_1_1_1_1_1_1_1_1_1_1_1_1_1_1_1_1_1_1_1_1_1_1_1_1_1_1_1_1_1_1_1_1_1_1" localSheetId="7">#REF!</definedName>
    <definedName name="Excel_BuiltIn_Print_Area_1_1_1_1_1_1_1_1_1_1_1_1_1_1_1_1_1_1_1_1_1_1_1_1_1_1_1_1_1_1_1_1_1_1" localSheetId="5">#REF!</definedName>
    <definedName name="Excel_BuiltIn_Print_Area_1_1_1_1_1_1_1_1_1_1_1_1_1_1_1_1_1_1_1_1_1_1_1_1_1_1_1_1_1_1_1_1_1_1">#REF!</definedName>
    <definedName name="Excel_BuiltIn_Print_Area_1_1_1_1_1_1_1_1_1_1_1_1_1_1_1_1_1_1_1_1_1_1_1_1_1_1_1_1_1_1_1_1_1_1_1" localSheetId="12">#REF!</definedName>
    <definedName name="Excel_BuiltIn_Print_Area_1_1_1_1_1_1_1_1_1_1_1_1_1_1_1_1_1_1_1_1_1_1_1_1_1_1_1_1_1_1_1_1_1_1_1" localSheetId="0">#REF!</definedName>
    <definedName name="Excel_BuiltIn_Print_Area_1_1_1_1_1_1_1_1_1_1_1_1_1_1_1_1_1_1_1_1_1_1_1_1_1_1_1_1_1_1_1_1_1_1_1" localSheetId="16">#REF!</definedName>
    <definedName name="Excel_BuiltIn_Print_Area_1_1_1_1_1_1_1_1_1_1_1_1_1_1_1_1_1_1_1_1_1_1_1_1_1_1_1_1_1_1_1_1_1_1_1" localSheetId="19">#REF!</definedName>
    <definedName name="Excel_BuiltIn_Print_Area_1_1_1_1_1_1_1_1_1_1_1_1_1_1_1_1_1_1_1_1_1_1_1_1_1_1_1_1_1_1_1_1_1_1_1" localSheetId="7">#REF!</definedName>
    <definedName name="Excel_BuiltIn_Print_Area_1_1_1_1_1_1_1_1_1_1_1_1_1_1_1_1_1_1_1_1_1_1_1_1_1_1_1_1_1_1_1_1_1_1_1" localSheetId="5">#REF!</definedName>
    <definedName name="Excel_BuiltIn_Print_Area_1_1_1_1_1_1_1_1_1_1_1_1_1_1_1_1_1_1_1_1_1_1_1_1_1_1_1_1_1_1_1_1_1_1_1">#REF!</definedName>
    <definedName name="Excel_BuiltIn_Print_Area_1_1_1_1_1_1_1_1_1_1_1_1_1_1_1_1_1_1_1_1_1_1_1_1_1_1_1_1_1_1_1_1_1_1_1_1" localSheetId="12">#REF!</definedName>
    <definedName name="Excel_BuiltIn_Print_Area_1_1_1_1_1_1_1_1_1_1_1_1_1_1_1_1_1_1_1_1_1_1_1_1_1_1_1_1_1_1_1_1_1_1_1_1" localSheetId="0">#REF!</definedName>
    <definedName name="Excel_BuiltIn_Print_Area_1_1_1_1_1_1_1_1_1_1_1_1_1_1_1_1_1_1_1_1_1_1_1_1_1_1_1_1_1_1_1_1_1_1_1_1" localSheetId="16">#REF!</definedName>
    <definedName name="Excel_BuiltIn_Print_Area_1_1_1_1_1_1_1_1_1_1_1_1_1_1_1_1_1_1_1_1_1_1_1_1_1_1_1_1_1_1_1_1_1_1_1_1" localSheetId="19">#REF!</definedName>
    <definedName name="Excel_BuiltIn_Print_Area_1_1_1_1_1_1_1_1_1_1_1_1_1_1_1_1_1_1_1_1_1_1_1_1_1_1_1_1_1_1_1_1_1_1_1_1" localSheetId="7">#REF!</definedName>
    <definedName name="Excel_BuiltIn_Print_Area_1_1_1_1_1_1_1_1_1_1_1_1_1_1_1_1_1_1_1_1_1_1_1_1_1_1_1_1_1_1_1_1_1_1_1_1" localSheetId="5">#REF!</definedName>
    <definedName name="Excel_BuiltIn_Print_Area_1_1_1_1_1_1_1_1_1_1_1_1_1_1_1_1_1_1_1_1_1_1_1_1_1_1_1_1_1_1_1_1_1_1_1_1">#REF!</definedName>
    <definedName name="Excel_BuiltIn_Print_Area_1_1_1_1_1_1_1_1_1_1_1_1_1_1_1_1_1_1_1_1_1_1_1_1_1_1_1_1_1_1_1_1_1_1_1_1_1" localSheetId="12">#REF!</definedName>
    <definedName name="Excel_BuiltIn_Print_Area_1_1_1_1_1_1_1_1_1_1_1_1_1_1_1_1_1_1_1_1_1_1_1_1_1_1_1_1_1_1_1_1_1_1_1_1_1" localSheetId="0">#REF!</definedName>
    <definedName name="Excel_BuiltIn_Print_Area_1_1_1_1_1_1_1_1_1_1_1_1_1_1_1_1_1_1_1_1_1_1_1_1_1_1_1_1_1_1_1_1_1_1_1_1_1" localSheetId="16">#REF!</definedName>
    <definedName name="Excel_BuiltIn_Print_Area_1_1_1_1_1_1_1_1_1_1_1_1_1_1_1_1_1_1_1_1_1_1_1_1_1_1_1_1_1_1_1_1_1_1_1_1_1" localSheetId="19">#REF!</definedName>
    <definedName name="Excel_BuiltIn_Print_Area_1_1_1_1_1_1_1_1_1_1_1_1_1_1_1_1_1_1_1_1_1_1_1_1_1_1_1_1_1_1_1_1_1_1_1_1_1" localSheetId="7">#REF!</definedName>
    <definedName name="Excel_BuiltIn_Print_Area_1_1_1_1_1_1_1_1_1_1_1_1_1_1_1_1_1_1_1_1_1_1_1_1_1_1_1_1_1_1_1_1_1_1_1_1_1" localSheetId="5">#REF!</definedName>
    <definedName name="Excel_BuiltIn_Print_Area_1_1_1_1_1_1_1_1_1_1_1_1_1_1_1_1_1_1_1_1_1_1_1_1_1_1_1_1_1_1_1_1_1_1_1_1_1">#REF!</definedName>
    <definedName name="Excel_BuiltIn_Print_Area_1_1_1_1_1_1_1_1_1_1_1_1_1_1_1_1_1_1_1_1_1_1_1_1_1_1_1_1_1_1_1_1_1_1_1_1_1_1" localSheetId="12">#REF!</definedName>
    <definedName name="Excel_BuiltIn_Print_Area_1_1_1_1_1_1_1_1_1_1_1_1_1_1_1_1_1_1_1_1_1_1_1_1_1_1_1_1_1_1_1_1_1_1_1_1_1_1" localSheetId="0">#REF!</definedName>
    <definedName name="Excel_BuiltIn_Print_Area_1_1_1_1_1_1_1_1_1_1_1_1_1_1_1_1_1_1_1_1_1_1_1_1_1_1_1_1_1_1_1_1_1_1_1_1_1_1" localSheetId="16">#REF!</definedName>
    <definedName name="Excel_BuiltIn_Print_Area_1_1_1_1_1_1_1_1_1_1_1_1_1_1_1_1_1_1_1_1_1_1_1_1_1_1_1_1_1_1_1_1_1_1_1_1_1_1" localSheetId="19">#REF!</definedName>
    <definedName name="Excel_BuiltIn_Print_Area_1_1_1_1_1_1_1_1_1_1_1_1_1_1_1_1_1_1_1_1_1_1_1_1_1_1_1_1_1_1_1_1_1_1_1_1_1_1" localSheetId="7">#REF!</definedName>
    <definedName name="Excel_BuiltIn_Print_Area_1_1_1_1_1_1_1_1_1_1_1_1_1_1_1_1_1_1_1_1_1_1_1_1_1_1_1_1_1_1_1_1_1_1_1_1_1_1" localSheetId="5">#REF!</definedName>
    <definedName name="Excel_BuiltIn_Print_Area_1_1_1_1_1_1_1_1_1_1_1_1_1_1_1_1_1_1_1_1_1_1_1_1_1_1_1_1_1_1_1_1_1_1_1_1_1_1">#REF!</definedName>
    <definedName name="Excel_BuiltIn_Print_Area_1_1_1_1_1_1_1_1_1_1_1_1_1_1_1_1_1_1_1_1_1_1_1_1_1_1_1_1_1_1_1_1_1_1_1_1_1_1_1" localSheetId="12">#REF!</definedName>
    <definedName name="Excel_BuiltIn_Print_Area_1_1_1_1_1_1_1_1_1_1_1_1_1_1_1_1_1_1_1_1_1_1_1_1_1_1_1_1_1_1_1_1_1_1_1_1_1_1_1" localSheetId="0">#REF!</definedName>
    <definedName name="Excel_BuiltIn_Print_Area_1_1_1_1_1_1_1_1_1_1_1_1_1_1_1_1_1_1_1_1_1_1_1_1_1_1_1_1_1_1_1_1_1_1_1_1_1_1_1" localSheetId="16">#REF!</definedName>
    <definedName name="Excel_BuiltIn_Print_Area_1_1_1_1_1_1_1_1_1_1_1_1_1_1_1_1_1_1_1_1_1_1_1_1_1_1_1_1_1_1_1_1_1_1_1_1_1_1_1" localSheetId="19">#REF!</definedName>
    <definedName name="Excel_BuiltIn_Print_Area_1_1_1_1_1_1_1_1_1_1_1_1_1_1_1_1_1_1_1_1_1_1_1_1_1_1_1_1_1_1_1_1_1_1_1_1_1_1_1" localSheetId="7">#REF!</definedName>
    <definedName name="Excel_BuiltIn_Print_Area_1_1_1_1_1_1_1_1_1_1_1_1_1_1_1_1_1_1_1_1_1_1_1_1_1_1_1_1_1_1_1_1_1_1_1_1_1_1_1" localSheetId="5">#REF!</definedName>
    <definedName name="Excel_BuiltIn_Print_Area_1_1_1_1_1_1_1_1_1_1_1_1_1_1_1_1_1_1_1_1_1_1_1_1_1_1_1_1_1_1_1_1_1_1_1_1_1_1_1">#REF!</definedName>
    <definedName name="Excel_BuiltIn_Print_Area_1_1_1_1_1_1_1_1_1_1_1_1_1_1_1_1_1_1_1_1_1_1_1_1_1_1_1_1_1_1_1_1_1_1_1_1_1_1_1_1" localSheetId="12">#REF!</definedName>
    <definedName name="Excel_BuiltIn_Print_Area_1_1_1_1_1_1_1_1_1_1_1_1_1_1_1_1_1_1_1_1_1_1_1_1_1_1_1_1_1_1_1_1_1_1_1_1_1_1_1_1" localSheetId="0">#REF!</definedName>
    <definedName name="Excel_BuiltIn_Print_Area_1_1_1_1_1_1_1_1_1_1_1_1_1_1_1_1_1_1_1_1_1_1_1_1_1_1_1_1_1_1_1_1_1_1_1_1_1_1_1_1" localSheetId="16">#REF!</definedName>
    <definedName name="Excel_BuiltIn_Print_Area_1_1_1_1_1_1_1_1_1_1_1_1_1_1_1_1_1_1_1_1_1_1_1_1_1_1_1_1_1_1_1_1_1_1_1_1_1_1_1_1" localSheetId="19">#REF!</definedName>
    <definedName name="Excel_BuiltIn_Print_Area_1_1_1_1_1_1_1_1_1_1_1_1_1_1_1_1_1_1_1_1_1_1_1_1_1_1_1_1_1_1_1_1_1_1_1_1_1_1_1_1" localSheetId="7">#REF!</definedName>
    <definedName name="Excel_BuiltIn_Print_Area_1_1_1_1_1_1_1_1_1_1_1_1_1_1_1_1_1_1_1_1_1_1_1_1_1_1_1_1_1_1_1_1_1_1_1_1_1_1_1_1" localSheetId="5">#REF!</definedName>
    <definedName name="Excel_BuiltIn_Print_Area_1_1_1_1_1_1_1_1_1_1_1_1_1_1_1_1_1_1_1_1_1_1_1_1_1_1_1_1_1_1_1_1_1_1_1_1_1_1_1_1">#REF!</definedName>
    <definedName name="Excel_BuiltIn_Print_Area_1_1_1_1_1_1_1_1_1_1_1_1_1_1_1_1_1_1_1_1_1_1_1_1_1_1_1_1_1_1_1_1_1_1_1_1_1_1_1_1_1" localSheetId="12">#REF!</definedName>
    <definedName name="Excel_BuiltIn_Print_Area_1_1_1_1_1_1_1_1_1_1_1_1_1_1_1_1_1_1_1_1_1_1_1_1_1_1_1_1_1_1_1_1_1_1_1_1_1_1_1_1_1" localSheetId="0">#REF!</definedName>
    <definedName name="Excel_BuiltIn_Print_Area_1_1_1_1_1_1_1_1_1_1_1_1_1_1_1_1_1_1_1_1_1_1_1_1_1_1_1_1_1_1_1_1_1_1_1_1_1_1_1_1_1" localSheetId="16">#REF!</definedName>
    <definedName name="Excel_BuiltIn_Print_Area_1_1_1_1_1_1_1_1_1_1_1_1_1_1_1_1_1_1_1_1_1_1_1_1_1_1_1_1_1_1_1_1_1_1_1_1_1_1_1_1_1" localSheetId="19">#REF!</definedName>
    <definedName name="Excel_BuiltIn_Print_Area_1_1_1_1_1_1_1_1_1_1_1_1_1_1_1_1_1_1_1_1_1_1_1_1_1_1_1_1_1_1_1_1_1_1_1_1_1_1_1_1_1" localSheetId="7">#REF!</definedName>
    <definedName name="Excel_BuiltIn_Print_Area_1_1_1_1_1_1_1_1_1_1_1_1_1_1_1_1_1_1_1_1_1_1_1_1_1_1_1_1_1_1_1_1_1_1_1_1_1_1_1_1_1" localSheetId="5">#REF!</definedName>
    <definedName name="Excel_BuiltIn_Print_Area_1_1_1_1_1_1_1_1_1_1_1_1_1_1_1_1_1_1_1_1_1_1_1_1_1_1_1_1_1_1_1_1_1_1_1_1_1_1_1_1_1">#REF!</definedName>
    <definedName name="Excel_BuiltIn_Print_Area_1_1_1_1_1_1_1_1_1_1_1_1_1_1_1_1_1_1_1_1_1_1_1_1_1_1_1_1_2" localSheetId="12">([8]Arkusz4!$B$4:$K$633,[8]Arkusz4!#REF!)</definedName>
    <definedName name="Excel_BuiltIn_Print_Area_1_1_1_1_1_1_1_1_1_1_1_1_1_1_1_1_1_1_1_1_1_1_1_1_1_1_1_1_2" localSheetId="0">([8]Arkusz4!$B$4:$K$633,[8]Arkusz4!#REF!)</definedName>
    <definedName name="Excel_BuiltIn_Print_Area_1_1_1_1_1_1_1_1_1_1_1_1_1_1_1_1_1_1_1_1_1_1_1_1_1_1_1_1_2" localSheetId="16">([8]Arkusz4!$B$4:$K$633,[8]Arkusz4!#REF!)</definedName>
    <definedName name="Excel_BuiltIn_Print_Area_1_1_1_1_1_1_1_1_1_1_1_1_1_1_1_1_1_1_1_1_1_1_1_1_1_1_1_1_2" localSheetId="10">([8]Arkusz4!$B$4:$K$633,[8]Arkusz4!#REF!)</definedName>
    <definedName name="Excel_BuiltIn_Print_Area_1_1_1_1_1_1_1_1_1_1_1_1_1_1_1_1_1_1_1_1_1_1_1_1_1_1_1_1_2" localSheetId="19">([8]Arkusz4!$B$4:$K$633,[8]Arkusz4!#REF!)</definedName>
    <definedName name="Excel_BuiltIn_Print_Area_1_1_1_1_1_1_1_1_1_1_1_1_1_1_1_1_1_1_1_1_1_1_1_1_1_1_1_1_2" localSheetId="7">([8]Arkusz4!$B$4:$K$633,[8]Arkusz4!#REF!)</definedName>
    <definedName name="Excel_BuiltIn_Print_Area_1_1_1_1_1_1_1_1_1_1_1_1_1_1_1_1_1_1_1_1_1_1_1_1_1_1_1_1_2" localSheetId="5">([8]Arkusz4!$B$4:$K$633,[8]Arkusz4!#REF!)</definedName>
    <definedName name="Excel_BuiltIn_Print_Area_1_1_1_1_1_1_1_1_1_1_1_1_1_1_1_1_1_1_1_1_1_1_1_1_1_1_1_1_2">([8]Arkusz4!$B$4:$K$633,[8]Arkusz4!#REF!)</definedName>
    <definedName name="Excel_BuiltIn_Print_Area_1_1_1_1_1_1_1_1_1_1_1_1_1_1_1_1_1_1_1_1_1_1_1_1_1_1_1_2" localSheetId="12">([8]Arkusz4!$B$4:$K$633,[8]Arkusz4!#REF!)</definedName>
    <definedName name="Excel_BuiltIn_Print_Area_1_1_1_1_1_1_1_1_1_1_1_1_1_1_1_1_1_1_1_1_1_1_1_1_1_1_1_2" localSheetId="0">([8]Arkusz4!$B$4:$K$633,[8]Arkusz4!#REF!)</definedName>
    <definedName name="Excel_BuiltIn_Print_Area_1_1_1_1_1_1_1_1_1_1_1_1_1_1_1_1_1_1_1_1_1_1_1_1_1_1_1_2" localSheetId="16">([8]Arkusz4!$B$4:$K$633,[8]Arkusz4!#REF!)</definedName>
    <definedName name="Excel_BuiltIn_Print_Area_1_1_1_1_1_1_1_1_1_1_1_1_1_1_1_1_1_1_1_1_1_1_1_1_1_1_1_2" localSheetId="10">([8]Arkusz4!$B$4:$K$633,[8]Arkusz4!#REF!)</definedName>
    <definedName name="Excel_BuiltIn_Print_Area_1_1_1_1_1_1_1_1_1_1_1_1_1_1_1_1_1_1_1_1_1_1_1_1_1_1_1_2" localSheetId="19">([8]Arkusz4!$B$4:$K$633,[8]Arkusz4!#REF!)</definedName>
    <definedName name="Excel_BuiltIn_Print_Area_1_1_1_1_1_1_1_1_1_1_1_1_1_1_1_1_1_1_1_1_1_1_1_1_1_1_1_2" localSheetId="7">([8]Arkusz4!$B$4:$K$633,[8]Arkusz4!#REF!)</definedName>
    <definedName name="Excel_BuiltIn_Print_Area_1_1_1_1_1_1_1_1_1_1_1_1_1_1_1_1_1_1_1_1_1_1_1_1_1_1_1_2" localSheetId="5">([8]Arkusz4!$B$4:$K$633,[8]Arkusz4!#REF!)</definedName>
    <definedName name="Excel_BuiltIn_Print_Area_1_1_1_1_1_1_1_1_1_1_1_1_1_1_1_1_1_1_1_1_1_1_1_1_1_1_1_2">([8]Arkusz4!$B$4:$K$633,[8]Arkusz4!#REF!)</definedName>
    <definedName name="Excel_BuiltIn_Print_Area_1_1_1_1_1_1_1_1_1_1_1_1_1_1_1_1_1_1_1_1_1_1_1_1_1_1_2" localSheetId="12">([8]Arkusz4!$B$4:$K$653,[8]Arkusz4!#REF!)</definedName>
    <definedName name="Excel_BuiltIn_Print_Area_1_1_1_1_1_1_1_1_1_1_1_1_1_1_1_1_1_1_1_1_1_1_1_1_1_1_2" localSheetId="0">([8]Arkusz4!$B$4:$K$653,[8]Arkusz4!#REF!)</definedName>
    <definedName name="Excel_BuiltIn_Print_Area_1_1_1_1_1_1_1_1_1_1_1_1_1_1_1_1_1_1_1_1_1_1_1_1_1_1_2" localSheetId="16">([8]Arkusz4!$B$4:$K$653,[8]Arkusz4!#REF!)</definedName>
    <definedName name="Excel_BuiltIn_Print_Area_1_1_1_1_1_1_1_1_1_1_1_1_1_1_1_1_1_1_1_1_1_1_1_1_1_1_2" localSheetId="10">([8]Arkusz4!$B$4:$K$653,[8]Arkusz4!#REF!)</definedName>
    <definedName name="Excel_BuiltIn_Print_Area_1_1_1_1_1_1_1_1_1_1_1_1_1_1_1_1_1_1_1_1_1_1_1_1_1_1_2" localSheetId="19">([8]Arkusz4!$B$4:$K$653,[8]Arkusz4!#REF!)</definedName>
    <definedName name="Excel_BuiltIn_Print_Area_1_1_1_1_1_1_1_1_1_1_1_1_1_1_1_1_1_1_1_1_1_1_1_1_1_1_2" localSheetId="7">([8]Arkusz4!$B$4:$K$653,[8]Arkusz4!#REF!)</definedName>
    <definedName name="Excel_BuiltIn_Print_Area_1_1_1_1_1_1_1_1_1_1_1_1_1_1_1_1_1_1_1_1_1_1_1_1_1_1_2" localSheetId="5">([8]Arkusz4!$B$4:$K$653,[8]Arkusz4!#REF!)</definedName>
    <definedName name="Excel_BuiltIn_Print_Area_1_1_1_1_1_1_1_1_1_1_1_1_1_1_1_1_1_1_1_1_1_1_1_1_1_1_2">([8]Arkusz4!$B$4:$K$653,[8]Arkusz4!#REF!)</definedName>
    <definedName name="Excel_BuiltIn_Print_Area_10" localSheetId="12">#REF!</definedName>
    <definedName name="Excel_BuiltIn_Print_Area_10" localSheetId="0">#REF!</definedName>
    <definedName name="Excel_BuiltIn_Print_Area_10" localSheetId="16">#REF!</definedName>
    <definedName name="Excel_BuiltIn_Print_Area_10" localSheetId="19">#REF!</definedName>
    <definedName name="Excel_BuiltIn_Print_Area_10" localSheetId="7">#REF!</definedName>
    <definedName name="Excel_BuiltIn_Print_Area_10" localSheetId="5">#REF!</definedName>
    <definedName name="Excel_BuiltIn_Print_Area_10">#REF!</definedName>
    <definedName name="Excel_BuiltIn_Print_Area_10_1" localSheetId="12">#REF!</definedName>
    <definedName name="Excel_BuiltIn_Print_Area_10_1" localSheetId="0">#REF!</definedName>
    <definedName name="Excel_BuiltIn_Print_Area_10_1" localSheetId="16">#REF!</definedName>
    <definedName name="Excel_BuiltIn_Print_Area_10_1" localSheetId="19">#REF!</definedName>
    <definedName name="Excel_BuiltIn_Print_Area_10_1" localSheetId="7">#REF!</definedName>
    <definedName name="Excel_BuiltIn_Print_Area_10_1" localSheetId="5">#REF!</definedName>
    <definedName name="Excel_BuiltIn_Print_Area_10_1">#REF!</definedName>
    <definedName name="Excel_BuiltIn_Print_Area_10_1_1" localSheetId="12">#REF!</definedName>
    <definedName name="Excel_BuiltIn_Print_Area_10_1_1" localSheetId="0">#REF!</definedName>
    <definedName name="Excel_BuiltIn_Print_Area_10_1_1" localSheetId="16">#REF!</definedName>
    <definedName name="Excel_BuiltIn_Print_Area_10_1_1" localSheetId="19">#REF!</definedName>
    <definedName name="Excel_BuiltIn_Print_Area_10_1_1" localSheetId="7">#REF!</definedName>
    <definedName name="Excel_BuiltIn_Print_Area_10_1_1" localSheetId="5">#REF!</definedName>
    <definedName name="Excel_BuiltIn_Print_Area_10_1_1">#REF!</definedName>
    <definedName name="Excel_BuiltIn_Print_Area_10_1_1_1" localSheetId="12">#REF!</definedName>
    <definedName name="Excel_BuiltIn_Print_Area_10_1_1_1" localSheetId="0">#REF!</definedName>
    <definedName name="Excel_BuiltIn_Print_Area_10_1_1_1" localSheetId="16">#REF!</definedName>
    <definedName name="Excel_BuiltIn_Print_Area_10_1_1_1" localSheetId="19">#REF!</definedName>
    <definedName name="Excel_BuiltIn_Print_Area_10_1_1_1" localSheetId="7">#REF!</definedName>
    <definedName name="Excel_BuiltIn_Print_Area_10_1_1_1" localSheetId="5">#REF!</definedName>
    <definedName name="Excel_BuiltIn_Print_Area_10_1_1_1">#REF!</definedName>
    <definedName name="Excel_BuiltIn_Print_Area_10_1_1_1_1" localSheetId="12">#REF!</definedName>
    <definedName name="Excel_BuiltIn_Print_Area_10_1_1_1_1" localSheetId="0">#REF!</definedName>
    <definedName name="Excel_BuiltIn_Print_Area_10_1_1_1_1" localSheetId="16">#REF!</definedName>
    <definedName name="Excel_BuiltIn_Print_Area_10_1_1_1_1" localSheetId="19">#REF!</definedName>
    <definedName name="Excel_BuiltIn_Print_Area_10_1_1_1_1" localSheetId="7">#REF!</definedName>
    <definedName name="Excel_BuiltIn_Print_Area_10_1_1_1_1" localSheetId="5">#REF!</definedName>
    <definedName name="Excel_BuiltIn_Print_Area_10_1_1_1_1">#REF!</definedName>
    <definedName name="Excel_BuiltIn_Print_Area_10_1_1_1_1_1" localSheetId="12">#REF!</definedName>
    <definedName name="Excel_BuiltIn_Print_Area_10_1_1_1_1_1" localSheetId="0">#REF!</definedName>
    <definedName name="Excel_BuiltIn_Print_Area_10_1_1_1_1_1" localSheetId="16">#REF!</definedName>
    <definedName name="Excel_BuiltIn_Print_Area_10_1_1_1_1_1" localSheetId="19">#REF!</definedName>
    <definedName name="Excel_BuiltIn_Print_Area_10_1_1_1_1_1" localSheetId="7">#REF!</definedName>
    <definedName name="Excel_BuiltIn_Print_Area_10_1_1_1_1_1" localSheetId="5">#REF!</definedName>
    <definedName name="Excel_BuiltIn_Print_Area_10_1_1_1_1_1">#REF!</definedName>
    <definedName name="Excel_BuiltIn_Print_Area_10_1_1_1_1_1_1" localSheetId="12">#REF!</definedName>
    <definedName name="Excel_BuiltIn_Print_Area_10_1_1_1_1_1_1" localSheetId="0">#REF!</definedName>
    <definedName name="Excel_BuiltIn_Print_Area_10_1_1_1_1_1_1" localSheetId="16">#REF!</definedName>
    <definedName name="Excel_BuiltIn_Print_Area_10_1_1_1_1_1_1" localSheetId="19">#REF!</definedName>
    <definedName name="Excel_BuiltIn_Print_Area_10_1_1_1_1_1_1" localSheetId="7">#REF!</definedName>
    <definedName name="Excel_BuiltIn_Print_Area_10_1_1_1_1_1_1" localSheetId="5">#REF!</definedName>
    <definedName name="Excel_BuiltIn_Print_Area_10_1_1_1_1_1_1">#REF!</definedName>
    <definedName name="Excel_BuiltIn_Print_Area_11" localSheetId="12">#REF!</definedName>
    <definedName name="Excel_BuiltIn_Print_Area_11" localSheetId="0">#REF!</definedName>
    <definedName name="Excel_BuiltIn_Print_Area_11" localSheetId="16">#REF!</definedName>
    <definedName name="Excel_BuiltIn_Print_Area_11" localSheetId="19">#REF!</definedName>
    <definedName name="Excel_BuiltIn_Print_Area_11" localSheetId="7">#REF!</definedName>
    <definedName name="Excel_BuiltIn_Print_Area_11" localSheetId="5">#REF!</definedName>
    <definedName name="Excel_BuiltIn_Print_Area_11">#REF!</definedName>
    <definedName name="Excel_BuiltIn_Print_Area_11_1" localSheetId="12">#REF!</definedName>
    <definedName name="Excel_BuiltIn_Print_Area_11_1" localSheetId="0">#REF!</definedName>
    <definedName name="Excel_BuiltIn_Print_Area_11_1" localSheetId="16">#REF!</definedName>
    <definedName name="Excel_BuiltIn_Print_Area_11_1" localSheetId="19">#REF!</definedName>
    <definedName name="Excel_BuiltIn_Print_Area_11_1" localSheetId="7">#REF!</definedName>
    <definedName name="Excel_BuiltIn_Print_Area_11_1" localSheetId="5">#REF!</definedName>
    <definedName name="Excel_BuiltIn_Print_Area_11_1">#REF!</definedName>
    <definedName name="Excel_BuiltIn_Print_Area_11_1_1" localSheetId="12">#REF!</definedName>
    <definedName name="Excel_BuiltIn_Print_Area_11_1_1" localSheetId="0">#REF!</definedName>
    <definedName name="Excel_BuiltIn_Print_Area_11_1_1" localSheetId="16">#REF!</definedName>
    <definedName name="Excel_BuiltIn_Print_Area_11_1_1" localSheetId="19">#REF!</definedName>
    <definedName name="Excel_BuiltIn_Print_Area_11_1_1" localSheetId="7">#REF!</definedName>
    <definedName name="Excel_BuiltIn_Print_Area_11_1_1" localSheetId="5">#REF!</definedName>
    <definedName name="Excel_BuiltIn_Print_Area_11_1_1">#REF!</definedName>
    <definedName name="Excel_BuiltIn_Print_Area_12" localSheetId="12">#REF!</definedName>
    <definedName name="Excel_BuiltIn_Print_Area_12" localSheetId="0">#REF!</definedName>
    <definedName name="Excel_BuiltIn_Print_Area_12" localSheetId="16">#REF!</definedName>
    <definedName name="Excel_BuiltIn_Print_Area_12" localSheetId="19">#REF!</definedName>
    <definedName name="Excel_BuiltIn_Print_Area_12" localSheetId="7">#REF!</definedName>
    <definedName name="Excel_BuiltIn_Print_Area_12" localSheetId="5">#REF!</definedName>
    <definedName name="Excel_BuiltIn_Print_Area_12">#REF!</definedName>
    <definedName name="Excel_BuiltIn_Print_Area_12_1_1" localSheetId="12">#REF!</definedName>
    <definedName name="Excel_BuiltIn_Print_Area_12_1_1" localSheetId="0">#REF!</definedName>
    <definedName name="Excel_BuiltIn_Print_Area_12_1_1" localSheetId="16">#REF!</definedName>
    <definedName name="Excel_BuiltIn_Print_Area_12_1_1" localSheetId="19">#REF!</definedName>
    <definedName name="Excel_BuiltIn_Print_Area_12_1_1" localSheetId="7">#REF!</definedName>
    <definedName name="Excel_BuiltIn_Print_Area_12_1_1" localSheetId="5">#REF!</definedName>
    <definedName name="Excel_BuiltIn_Print_Area_12_1_1">#REF!</definedName>
    <definedName name="Excel_BuiltIn_Print_Area_12_1_1_1" localSheetId="12">#REF!</definedName>
    <definedName name="Excel_BuiltIn_Print_Area_12_1_1_1" localSheetId="0">#REF!</definedName>
    <definedName name="Excel_BuiltIn_Print_Area_12_1_1_1" localSheetId="16">#REF!</definedName>
    <definedName name="Excel_BuiltIn_Print_Area_12_1_1_1" localSheetId="19">#REF!</definedName>
    <definedName name="Excel_BuiltIn_Print_Area_12_1_1_1" localSheetId="7">#REF!</definedName>
    <definedName name="Excel_BuiltIn_Print_Area_12_1_1_1" localSheetId="5">#REF!</definedName>
    <definedName name="Excel_BuiltIn_Print_Area_12_1_1_1">#REF!</definedName>
    <definedName name="Excel_BuiltIn_Print_Area_12_1_1_1_1" localSheetId="12">#REF!</definedName>
    <definedName name="Excel_BuiltIn_Print_Area_12_1_1_1_1" localSheetId="0">#REF!</definedName>
    <definedName name="Excel_BuiltIn_Print_Area_12_1_1_1_1" localSheetId="16">#REF!</definedName>
    <definedName name="Excel_BuiltIn_Print_Area_12_1_1_1_1" localSheetId="19">#REF!</definedName>
    <definedName name="Excel_BuiltIn_Print_Area_12_1_1_1_1" localSheetId="7">#REF!</definedName>
    <definedName name="Excel_BuiltIn_Print_Area_12_1_1_1_1" localSheetId="5">#REF!</definedName>
    <definedName name="Excel_BuiltIn_Print_Area_12_1_1_1_1">#REF!</definedName>
    <definedName name="Excel_BuiltIn_Print_Area_12_1_1_1_1_1" localSheetId="12">#REF!</definedName>
    <definedName name="Excel_BuiltIn_Print_Area_12_1_1_1_1_1" localSheetId="0">#REF!</definedName>
    <definedName name="Excel_BuiltIn_Print_Area_12_1_1_1_1_1" localSheetId="16">#REF!</definedName>
    <definedName name="Excel_BuiltIn_Print_Area_12_1_1_1_1_1" localSheetId="19">#REF!</definedName>
    <definedName name="Excel_BuiltIn_Print_Area_12_1_1_1_1_1" localSheetId="7">#REF!</definedName>
    <definedName name="Excel_BuiltIn_Print_Area_12_1_1_1_1_1" localSheetId="5">#REF!</definedName>
    <definedName name="Excel_BuiltIn_Print_Area_12_1_1_1_1_1">#REF!</definedName>
    <definedName name="Excel_BuiltIn_Print_Area_13" localSheetId="12">#REF!</definedName>
    <definedName name="Excel_BuiltIn_Print_Area_13" localSheetId="0">#REF!</definedName>
    <definedName name="Excel_BuiltIn_Print_Area_13" localSheetId="16">#REF!</definedName>
    <definedName name="Excel_BuiltIn_Print_Area_13" localSheetId="19">#REF!</definedName>
    <definedName name="Excel_BuiltIn_Print_Area_13" localSheetId="7">#REF!</definedName>
    <definedName name="Excel_BuiltIn_Print_Area_13" localSheetId="5">#REF!</definedName>
    <definedName name="Excel_BuiltIn_Print_Area_13">#REF!</definedName>
    <definedName name="Excel_BuiltIn_Print_Area_13_1" localSheetId="12">#REF!</definedName>
    <definedName name="Excel_BuiltIn_Print_Area_13_1" localSheetId="0">#REF!</definedName>
    <definedName name="Excel_BuiltIn_Print_Area_13_1" localSheetId="16">#REF!</definedName>
    <definedName name="Excel_BuiltIn_Print_Area_13_1" localSheetId="19">#REF!</definedName>
    <definedName name="Excel_BuiltIn_Print_Area_13_1" localSheetId="7">#REF!</definedName>
    <definedName name="Excel_BuiltIn_Print_Area_13_1" localSheetId="5">#REF!</definedName>
    <definedName name="Excel_BuiltIn_Print_Area_13_1">#REF!</definedName>
    <definedName name="Excel_BuiltIn_Print_Area_14_1" localSheetId="12">#REF!</definedName>
    <definedName name="Excel_BuiltIn_Print_Area_14_1" localSheetId="0">#REF!</definedName>
    <definedName name="Excel_BuiltIn_Print_Area_14_1" localSheetId="16">#REF!</definedName>
    <definedName name="Excel_BuiltIn_Print_Area_14_1" localSheetId="19">#REF!</definedName>
    <definedName name="Excel_BuiltIn_Print_Area_14_1" localSheetId="7">#REF!</definedName>
    <definedName name="Excel_BuiltIn_Print_Area_14_1" localSheetId="5">#REF!</definedName>
    <definedName name="Excel_BuiltIn_Print_Area_14_1">#REF!</definedName>
    <definedName name="Excel_BuiltIn_Print_Area_14_1_1" localSheetId="12">#REF!</definedName>
    <definedName name="Excel_BuiltIn_Print_Area_14_1_1" localSheetId="0">#REF!</definedName>
    <definedName name="Excel_BuiltIn_Print_Area_14_1_1" localSheetId="16">#REF!</definedName>
    <definedName name="Excel_BuiltIn_Print_Area_14_1_1" localSheetId="19">#REF!</definedName>
    <definedName name="Excel_BuiltIn_Print_Area_14_1_1" localSheetId="7">#REF!</definedName>
    <definedName name="Excel_BuiltIn_Print_Area_14_1_1" localSheetId="5">#REF!</definedName>
    <definedName name="Excel_BuiltIn_Print_Area_14_1_1">#REF!</definedName>
    <definedName name="Excel_BuiltIn_Print_Area_15" localSheetId="12">#REF!</definedName>
    <definedName name="Excel_BuiltIn_Print_Area_15" localSheetId="0">#REF!</definedName>
    <definedName name="Excel_BuiltIn_Print_Area_15" localSheetId="16">#REF!</definedName>
    <definedName name="Excel_BuiltIn_Print_Area_15" localSheetId="19">#REF!</definedName>
    <definedName name="Excel_BuiltIn_Print_Area_15" localSheetId="7">#REF!</definedName>
    <definedName name="Excel_BuiltIn_Print_Area_15" localSheetId="5">#REF!</definedName>
    <definedName name="Excel_BuiltIn_Print_Area_15">#REF!</definedName>
    <definedName name="Excel_BuiltIn_Print_Area_15_1" localSheetId="12">#REF!</definedName>
    <definedName name="Excel_BuiltIn_Print_Area_15_1" localSheetId="0">#REF!</definedName>
    <definedName name="Excel_BuiltIn_Print_Area_15_1" localSheetId="16">#REF!</definedName>
    <definedName name="Excel_BuiltIn_Print_Area_15_1" localSheetId="19">#REF!</definedName>
    <definedName name="Excel_BuiltIn_Print_Area_15_1" localSheetId="7">#REF!</definedName>
    <definedName name="Excel_BuiltIn_Print_Area_15_1" localSheetId="5">#REF!</definedName>
    <definedName name="Excel_BuiltIn_Print_Area_15_1">#REF!</definedName>
    <definedName name="Excel_BuiltIn_Print_Area_16" localSheetId="12">#REF!</definedName>
    <definedName name="Excel_BuiltIn_Print_Area_16" localSheetId="0">#REF!</definedName>
    <definedName name="Excel_BuiltIn_Print_Area_16" localSheetId="16">#REF!</definedName>
    <definedName name="Excel_BuiltIn_Print_Area_16" localSheetId="19">#REF!</definedName>
    <definedName name="Excel_BuiltIn_Print_Area_16" localSheetId="7">#REF!</definedName>
    <definedName name="Excel_BuiltIn_Print_Area_16" localSheetId="5">#REF!</definedName>
    <definedName name="Excel_BuiltIn_Print_Area_16">#REF!</definedName>
    <definedName name="Excel_BuiltIn_Print_Area_16_1" localSheetId="12">#REF!</definedName>
    <definedName name="Excel_BuiltIn_Print_Area_16_1" localSheetId="0">#REF!</definedName>
    <definedName name="Excel_BuiltIn_Print_Area_16_1" localSheetId="16">#REF!</definedName>
    <definedName name="Excel_BuiltIn_Print_Area_16_1" localSheetId="19">#REF!</definedName>
    <definedName name="Excel_BuiltIn_Print_Area_16_1" localSheetId="7">#REF!</definedName>
    <definedName name="Excel_BuiltIn_Print_Area_16_1" localSheetId="5">#REF!</definedName>
    <definedName name="Excel_BuiltIn_Print_Area_16_1">#REF!</definedName>
    <definedName name="Excel_BuiltIn_Print_Area_17" localSheetId="12">#REF!</definedName>
    <definedName name="Excel_BuiltIn_Print_Area_17" localSheetId="0">#REF!</definedName>
    <definedName name="Excel_BuiltIn_Print_Area_17" localSheetId="16">#REF!</definedName>
    <definedName name="Excel_BuiltIn_Print_Area_17" localSheetId="19">#REF!</definedName>
    <definedName name="Excel_BuiltIn_Print_Area_17" localSheetId="7">#REF!</definedName>
    <definedName name="Excel_BuiltIn_Print_Area_17" localSheetId="5">#REF!</definedName>
    <definedName name="Excel_BuiltIn_Print_Area_17">#REF!</definedName>
    <definedName name="Excel_BuiltIn_Print_Area_17_1" localSheetId="12">#REF!</definedName>
    <definedName name="Excel_BuiltIn_Print_Area_17_1" localSheetId="0">#REF!</definedName>
    <definedName name="Excel_BuiltIn_Print_Area_17_1" localSheetId="16">#REF!</definedName>
    <definedName name="Excel_BuiltIn_Print_Area_17_1" localSheetId="19">#REF!</definedName>
    <definedName name="Excel_BuiltIn_Print_Area_17_1" localSheetId="7">#REF!</definedName>
    <definedName name="Excel_BuiltIn_Print_Area_17_1" localSheetId="5">#REF!</definedName>
    <definedName name="Excel_BuiltIn_Print_Area_17_1">#REF!</definedName>
    <definedName name="Excel_BuiltIn_Print_Area_18" localSheetId="12">#REF!</definedName>
    <definedName name="Excel_BuiltIn_Print_Area_18" localSheetId="0">#REF!</definedName>
    <definedName name="Excel_BuiltIn_Print_Area_18" localSheetId="16">#REF!</definedName>
    <definedName name="Excel_BuiltIn_Print_Area_18" localSheetId="19">#REF!</definedName>
    <definedName name="Excel_BuiltIn_Print_Area_18" localSheetId="7">#REF!</definedName>
    <definedName name="Excel_BuiltIn_Print_Area_18" localSheetId="5">#REF!</definedName>
    <definedName name="Excel_BuiltIn_Print_Area_18">#REF!</definedName>
    <definedName name="Excel_BuiltIn_Print_Area_18_1" localSheetId="12">#REF!</definedName>
    <definedName name="Excel_BuiltIn_Print_Area_18_1" localSheetId="0">#REF!</definedName>
    <definedName name="Excel_BuiltIn_Print_Area_18_1" localSheetId="16">#REF!</definedName>
    <definedName name="Excel_BuiltIn_Print_Area_18_1" localSheetId="19">#REF!</definedName>
    <definedName name="Excel_BuiltIn_Print_Area_18_1" localSheetId="7">#REF!</definedName>
    <definedName name="Excel_BuiltIn_Print_Area_18_1" localSheetId="5">#REF!</definedName>
    <definedName name="Excel_BuiltIn_Print_Area_18_1">#REF!</definedName>
    <definedName name="Excel_BuiltIn_Print_Area_19" localSheetId="12">#REF!</definedName>
    <definedName name="Excel_BuiltIn_Print_Area_19" localSheetId="0">#REF!</definedName>
    <definedName name="Excel_BuiltIn_Print_Area_19" localSheetId="16">#REF!</definedName>
    <definedName name="Excel_BuiltIn_Print_Area_19" localSheetId="19">#REF!</definedName>
    <definedName name="Excel_BuiltIn_Print_Area_19" localSheetId="7">#REF!</definedName>
    <definedName name="Excel_BuiltIn_Print_Area_19" localSheetId="5">#REF!</definedName>
    <definedName name="Excel_BuiltIn_Print_Area_19">#REF!</definedName>
    <definedName name="Excel_BuiltIn_Print_Area_19_1" localSheetId="12">#REF!,#REF!</definedName>
    <definedName name="Excel_BuiltIn_Print_Area_19_1" localSheetId="0">#REF!,#REF!</definedName>
    <definedName name="Excel_BuiltIn_Print_Area_19_1" localSheetId="16">#REF!,#REF!</definedName>
    <definedName name="Excel_BuiltIn_Print_Area_19_1" localSheetId="19">#REF!,#REF!</definedName>
    <definedName name="Excel_BuiltIn_Print_Area_19_1" localSheetId="7">#REF!,#REF!</definedName>
    <definedName name="Excel_BuiltIn_Print_Area_19_1" localSheetId="5">#REF!,#REF!</definedName>
    <definedName name="Excel_BuiltIn_Print_Area_19_1">#REF!,#REF!</definedName>
    <definedName name="Excel_BuiltIn_Print_Area_19_1_1" localSheetId="12">#REF!</definedName>
    <definedName name="Excel_BuiltIn_Print_Area_19_1_1" localSheetId="0">#REF!</definedName>
    <definedName name="Excel_BuiltIn_Print_Area_19_1_1" localSheetId="16">#REF!</definedName>
    <definedName name="Excel_BuiltIn_Print_Area_19_1_1" localSheetId="19">#REF!</definedName>
    <definedName name="Excel_BuiltIn_Print_Area_19_1_1" localSheetId="7">#REF!</definedName>
    <definedName name="Excel_BuiltIn_Print_Area_19_1_1" localSheetId="5">#REF!</definedName>
    <definedName name="Excel_BuiltIn_Print_Area_19_1_1">#REF!</definedName>
    <definedName name="Excel_BuiltIn_Print_Area_19_1_1_1" localSheetId="12">#REF!</definedName>
    <definedName name="Excel_BuiltIn_Print_Area_19_1_1_1" localSheetId="0">#REF!</definedName>
    <definedName name="Excel_BuiltIn_Print_Area_19_1_1_1" localSheetId="16">#REF!</definedName>
    <definedName name="Excel_BuiltIn_Print_Area_19_1_1_1" localSheetId="19">#REF!</definedName>
    <definedName name="Excel_BuiltIn_Print_Area_19_1_1_1" localSheetId="7">#REF!</definedName>
    <definedName name="Excel_BuiltIn_Print_Area_19_1_1_1" localSheetId="5">#REF!</definedName>
    <definedName name="Excel_BuiltIn_Print_Area_19_1_1_1">#REF!</definedName>
    <definedName name="Excel_BuiltIn_Print_Area_19_1_1_1_1" localSheetId="12">#REF!</definedName>
    <definedName name="Excel_BuiltIn_Print_Area_19_1_1_1_1" localSheetId="0">#REF!</definedName>
    <definedName name="Excel_BuiltIn_Print_Area_19_1_1_1_1" localSheetId="16">#REF!</definedName>
    <definedName name="Excel_BuiltIn_Print_Area_19_1_1_1_1" localSheetId="19">#REF!</definedName>
    <definedName name="Excel_BuiltIn_Print_Area_19_1_1_1_1" localSheetId="7">#REF!</definedName>
    <definedName name="Excel_BuiltIn_Print_Area_19_1_1_1_1" localSheetId="5">#REF!</definedName>
    <definedName name="Excel_BuiltIn_Print_Area_19_1_1_1_1">#REF!</definedName>
    <definedName name="Excel_BuiltIn_Print_Area_2" localSheetId="12">#REF!</definedName>
    <definedName name="Excel_BuiltIn_Print_Area_2" localSheetId="0">#REF!</definedName>
    <definedName name="Excel_BuiltIn_Print_Area_2" localSheetId="16">#REF!</definedName>
    <definedName name="Excel_BuiltIn_Print_Area_2" localSheetId="19">#REF!</definedName>
    <definedName name="Excel_BuiltIn_Print_Area_2" localSheetId="7">#REF!</definedName>
    <definedName name="Excel_BuiltIn_Print_Area_2" localSheetId="5">#REF!</definedName>
    <definedName name="Excel_BuiltIn_Print_Area_2">#REF!</definedName>
    <definedName name="Excel_BuiltIn_Print_Area_2_1" localSheetId="12">#REF!</definedName>
    <definedName name="Excel_BuiltIn_Print_Area_2_1" localSheetId="0">#REF!</definedName>
    <definedName name="Excel_BuiltIn_Print_Area_2_1" localSheetId="16">#REF!</definedName>
    <definedName name="Excel_BuiltIn_Print_Area_2_1" localSheetId="19">#REF!</definedName>
    <definedName name="Excel_BuiltIn_Print_Area_2_1" localSheetId="7">#REF!</definedName>
    <definedName name="Excel_BuiltIn_Print_Area_2_1" localSheetId="5">#REF!</definedName>
    <definedName name="Excel_BuiltIn_Print_Area_2_1">#REF!</definedName>
    <definedName name="Excel_BuiltIn_Print_Area_2_1_1" localSheetId="12">#REF!</definedName>
    <definedName name="Excel_BuiltIn_Print_Area_2_1_1" localSheetId="0">#REF!</definedName>
    <definedName name="Excel_BuiltIn_Print_Area_2_1_1" localSheetId="16">#REF!</definedName>
    <definedName name="Excel_BuiltIn_Print_Area_2_1_1" localSheetId="19">#REF!</definedName>
    <definedName name="Excel_BuiltIn_Print_Area_2_1_1" localSheetId="7">#REF!</definedName>
    <definedName name="Excel_BuiltIn_Print_Area_2_1_1" localSheetId="5">#REF!</definedName>
    <definedName name="Excel_BuiltIn_Print_Area_2_1_1">#REF!</definedName>
    <definedName name="Excel_BuiltIn_Print_Area_2_1_1_1" localSheetId="12">#REF!</definedName>
    <definedName name="Excel_BuiltIn_Print_Area_2_1_1_1" localSheetId="0">#REF!</definedName>
    <definedName name="Excel_BuiltIn_Print_Area_2_1_1_1" localSheetId="16">#REF!</definedName>
    <definedName name="Excel_BuiltIn_Print_Area_2_1_1_1" localSheetId="19">#REF!</definedName>
    <definedName name="Excel_BuiltIn_Print_Area_2_1_1_1" localSheetId="7">#REF!</definedName>
    <definedName name="Excel_BuiltIn_Print_Area_2_1_1_1" localSheetId="5">#REF!</definedName>
    <definedName name="Excel_BuiltIn_Print_Area_2_1_1_1">#REF!</definedName>
    <definedName name="Excel_BuiltIn_Print_Area_2_1_1_1_1" localSheetId="12">#REF!</definedName>
    <definedName name="Excel_BuiltIn_Print_Area_2_1_1_1_1" localSheetId="0">#REF!</definedName>
    <definedName name="Excel_BuiltIn_Print_Area_2_1_1_1_1" localSheetId="16">#REF!</definedName>
    <definedName name="Excel_BuiltIn_Print_Area_2_1_1_1_1" localSheetId="19">#REF!</definedName>
    <definedName name="Excel_BuiltIn_Print_Area_2_1_1_1_1" localSheetId="7">#REF!</definedName>
    <definedName name="Excel_BuiltIn_Print_Area_2_1_1_1_1" localSheetId="5">#REF!</definedName>
    <definedName name="Excel_BuiltIn_Print_Area_2_1_1_1_1">#REF!</definedName>
    <definedName name="Excel_BuiltIn_Print_Area_2_1_1_1_1_1" localSheetId="12">#REF!</definedName>
    <definedName name="Excel_BuiltIn_Print_Area_2_1_1_1_1_1" localSheetId="0">#REF!</definedName>
    <definedName name="Excel_BuiltIn_Print_Area_2_1_1_1_1_1" localSheetId="16">#REF!</definedName>
    <definedName name="Excel_BuiltIn_Print_Area_2_1_1_1_1_1" localSheetId="19">#REF!</definedName>
    <definedName name="Excel_BuiltIn_Print_Area_2_1_1_1_1_1" localSheetId="7">#REF!</definedName>
    <definedName name="Excel_BuiltIn_Print_Area_2_1_1_1_1_1" localSheetId="5">#REF!</definedName>
    <definedName name="Excel_BuiltIn_Print_Area_2_1_1_1_1_1">#REF!</definedName>
    <definedName name="Excel_BuiltIn_Print_Area_2_1_1_1_1_1_1" localSheetId="12">#REF!</definedName>
    <definedName name="Excel_BuiltIn_Print_Area_2_1_1_1_1_1_1" localSheetId="0">#REF!</definedName>
    <definedName name="Excel_BuiltIn_Print_Area_2_1_1_1_1_1_1" localSheetId="16">#REF!</definedName>
    <definedName name="Excel_BuiltIn_Print_Area_2_1_1_1_1_1_1" localSheetId="19">#REF!</definedName>
    <definedName name="Excel_BuiltIn_Print_Area_2_1_1_1_1_1_1" localSheetId="7">#REF!</definedName>
    <definedName name="Excel_BuiltIn_Print_Area_2_1_1_1_1_1_1" localSheetId="5">#REF!</definedName>
    <definedName name="Excel_BuiltIn_Print_Area_2_1_1_1_1_1_1">#REF!</definedName>
    <definedName name="Excel_BuiltIn_Print_Area_2_1_1_1_1_1_1_1" localSheetId="12">#REF!</definedName>
    <definedName name="Excel_BuiltIn_Print_Area_2_1_1_1_1_1_1_1" localSheetId="0">#REF!</definedName>
    <definedName name="Excel_BuiltIn_Print_Area_2_1_1_1_1_1_1_1" localSheetId="16">#REF!</definedName>
    <definedName name="Excel_BuiltIn_Print_Area_2_1_1_1_1_1_1_1" localSheetId="19">#REF!</definedName>
    <definedName name="Excel_BuiltIn_Print_Area_2_1_1_1_1_1_1_1" localSheetId="7">#REF!</definedName>
    <definedName name="Excel_BuiltIn_Print_Area_2_1_1_1_1_1_1_1" localSheetId="5">#REF!</definedName>
    <definedName name="Excel_BuiltIn_Print_Area_2_1_1_1_1_1_1_1">#REF!</definedName>
    <definedName name="Excel_BuiltIn_Print_Area_2_1_1_1_1_1_1_1_1" localSheetId="12">#REF!</definedName>
    <definedName name="Excel_BuiltIn_Print_Area_2_1_1_1_1_1_1_1_1" localSheetId="0">#REF!</definedName>
    <definedName name="Excel_BuiltIn_Print_Area_2_1_1_1_1_1_1_1_1" localSheetId="16">#REF!</definedName>
    <definedName name="Excel_BuiltIn_Print_Area_2_1_1_1_1_1_1_1_1" localSheetId="19">#REF!</definedName>
    <definedName name="Excel_BuiltIn_Print_Area_2_1_1_1_1_1_1_1_1" localSheetId="7">#REF!</definedName>
    <definedName name="Excel_BuiltIn_Print_Area_2_1_1_1_1_1_1_1_1" localSheetId="5">#REF!</definedName>
    <definedName name="Excel_BuiltIn_Print_Area_2_1_1_1_1_1_1_1_1">#REF!</definedName>
    <definedName name="Excel_BuiltIn_Print_Area_2_1_1_1_1_1_1_1_1_1" localSheetId="12">#REF!</definedName>
    <definedName name="Excel_BuiltIn_Print_Area_2_1_1_1_1_1_1_1_1_1" localSheetId="0">#REF!</definedName>
    <definedName name="Excel_BuiltIn_Print_Area_2_1_1_1_1_1_1_1_1_1" localSheetId="16">#REF!</definedName>
    <definedName name="Excel_BuiltIn_Print_Area_2_1_1_1_1_1_1_1_1_1" localSheetId="19">#REF!</definedName>
    <definedName name="Excel_BuiltIn_Print_Area_2_1_1_1_1_1_1_1_1_1" localSheetId="7">#REF!</definedName>
    <definedName name="Excel_BuiltIn_Print_Area_2_1_1_1_1_1_1_1_1_1" localSheetId="5">#REF!</definedName>
    <definedName name="Excel_BuiltIn_Print_Area_2_1_1_1_1_1_1_1_1_1">#REF!</definedName>
    <definedName name="Excel_BuiltIn_Print_Area_2_1_1_1_1_1_1_1_1_1_1" localSheetId="12">#REF!</definedName>
    <definedName name="Excel_BuiltIn_Print_Area_2_1_1_1_1_1_1_1_1_1_1" localSheetId="0">#REF!</definedName>
    <definedName name="Excel_BuiltIn_Print_Area_2_1_1_1_1_1_1_1_1_1_1" localSheetId="16">#REF!</definedName>
    <definedName name="Excel_BuiltIn_Print_Area_2_1_1_1_1_1_1_1_1_1_1" localSheetId="19">#REF!</definedName>
    <definedName name="Excel_BuiltIn_Print_Area_2_1_1_1_1_1_1_1_1_1_1" localSheetId="7">#REF!</definedName>
    <definedName name="Excel_BuiltIn_Print_Area_2_1_1_1_1_1_1_1_1_1_1" localSheetId="5">#REF!</definedName>
    <definedName name="Excel_BuiltIn_Print_Area_2_1_1_1_1_1_1_1_1_1_1">#REF!</definedName>
    <definedName name="Excel_BuiltIn_Print_Area_2_1_1_1_1_1_1_1_1_1_1_1" localSheetId="12">#REF!</definedName>
    <definedName name="Excel_BuiltIn_Print_Area_2_1_1_1_1_1_1_1_1_1_1_1" localSheetId="0">#REF!</definedName>
    <definedName name="Excel_BuiltIn_Print_Area_2_1_1_1_1_1_1_1_1_1_1_1" localSheetId="16">#REF!</definedName>
    <definedName name="Excel_BuiltIn_Print_Area_2_1_1_1_1_1_1_1_1_1_1_1" localSheetId="19">#REF!</definedName>
    <definedName name="Excel_BuiltIn_Print_Area_2_1_1_1_1_1_1_1_1_1_1_1" localSheetId="7">#REF!</definedName>
    <definedName name="Excel_BuiltIn_Print_Area_2_1_1_1_1_1_1_1_1_1_1_1" localSheetId="5">#REF!</definedName>
    <definedName name="Excel_BuiltIn_Print_Area_2_1_1_1_1_1_1_1_1_1_1_1">#REF!</definedName>
    <definedName name="Excel_BuiltIn_Print_Area_2_1_1_1_1_1_1_1_1_1_1_1_1" localSheetId="12">#REF!</definedName>
    <definedName name="Excel_BuiltIn_Print_Area_2_1_1_1_1_1_1_1_1_1_1_1_1" localSheetId="0">#REF!</definedName>
    <definedName name="Excel_BuiltIn_Print_Area_2_1_1_1_1_1_1_1_1_1_1_1_1" localSheetId="16">#REF!</definedName>
    <definedName name="Excel_BuiltIn_Print_Area_2_1_1_1_1_1_1_1_1_1_1_1_1" localSheetId="19">#REF!</definedName>
    <definedName name="Excel_BuiltIn_Print_Area_2_1_1_1_1_1_1_1_1_1_1_1_1" localSheetId="7">#REF!</definedName>
    <definedName name="Excel_BuiltIn_Print_Area_2_1_1_1_1_1_1_1_1_1_1_1_1" localSheetId="5">#REF!</definedName>
    <definedName name="Excel_BuiltIn_Print_Area_2_1_1_1_1_1_1_1_1_1_1_1_1">#REF!</definedName>
    <definedName name="Excel_BuiltIn_Print_Area_2_1_1_1_1_1_1_1_1_1_1_1_1_1" localSheetId="12">#REF!</definedName>
    <definedName name="Excel_BuiltIn_Print_Area_2_1_1_1_1_1_1_1_1_1_1_1_1_1" localSheetId="0">#REF!</definedName>
    <definedName name="Excel_BuiltIn_Print_Area_2_1_1_1_1_1_1_1_1_1_1_1_1_1" localSheetId="16">#REF!</definedName>
    <definedName name="Excel_BuiltIn_Print_Area_2_1_1_1_1_1_1_1_1_1_1_1_1_1" localSheetId="19">#REF!</definedName>
    <definedName name="Excel_BuiltIn_Print_Area_2_1_1_1_1_1_1_1_1_1_1_1_1_1" localSheetId="7">#REF!</definedName>
    <definedName name="Excel_BuiltIn_Print_Area_2_1_1_1_1_1_1_1_1_1_1_1_1_1" localSheetId="5">#REF!</definedName>
    <definedName name="Excel_BuiltIn_Print_Area_2_1_1_1_1_1_1_1_1_1_1_1_1_1">#REF!</definedName>
    <definedName name="Excel_BuiltIn_Print_Area_2_1_2" localSheetId="12">#REF!</definedName>
    <definedName name="Excel_BuiltIn_Print_Area_2_1_2" localSheetId="0">#REF!</definedName>
    <definedName name="Excel_BuiltIn_Print_Area_2_1_2" localSheetId="16">#REF!</definedName>
    <definedName name="Excel_BuiltIn_Print_Area_2_1_2" localSheetId="19">#REF!</definedName>
    <definedName name="Excel_BuiltIn_Print_Area_2_1_2" localSheetId="7">#REF!</definedName>
    <definedName name="Excel_BuiltIn_Print_Area_2_1_2" localSheetId="5">#REF!</definedName>
    <definedName name="Excel_BuiltIn_Print_Area_2_1_2">#REF!</definedName>
    <definedName name="Excel_BuiltIn_Print_Area_2_4">"$#ODWOŁANIE!.$A$1:$M$438"</definedName>
    <definedName name="Excel_BuiltIn_Print_Area_20" localSheetId="12">#REF!</definedName>
    <definedName name="Excel_BuiltIn_Print_Area_20" localSheetId="0">#REF!</definedName>
    <definedName name="Excel_BuiltIn_Print_Area_20" localSheetId="16">#REF!</definedName>
    <definedName name="Excel_BuiltIn_Print_Area_20" localSheetId="19">#REF!</definedName>
    <definedName name="Excel_BuiltIn_Print_Area_20" localSheetId="7">#REF!</definedName>
    <definedName name="Excel_BuiltIn_Print_Area_20" localSheetId="5">#REF!</definedName>
    <definedName name="Excel_BuiltIn_Print_Area_20">#REF!</definedName>
    <definedName name="Excel_BuiltIn_Print_Area_20_1" localSheetId="12">#REF!,#REF!</definedName>
    <definedName name="Excel_BuiltIn_Print_Area_20_1" localSheetId="0">#REF!,#REF!</definedName>
    <definedName name="Excel_BuiltIn_Print_Area_20_1" localSheetId="16">#REF!,#REF!</definedName>
    <definedName name="Excel_BuiltIn_Print_Area_20_1" localSheetId="19">#REF!,#REF!</definedName>
    <definedName name="Excel_BuiltIn_Print_Area_20_1" localSheetId="7">#REF!,#REF!</definedName>
    <definedName name="Excel_BuiltIn_Print_Area_20_1" localSheetId="5">#REF!,#REF!</definedName>
    <definedName name="Excel_BuiltIn_Print_Area_20_1">#REF!,#REF!</definedName>
    <definedName name="Excel_BuiltIn_Print_Area_20_1_1" localSheetId="12">(#REF!,#REF!)</definedName>
    <definedName name="Excel_BuiltIn_Print_Area_20_1_1" localSheetId="0">(#REF!,#REF!)</definedName>
    <definedName name="Excel_BuiltIn_Print_Area_20_1_1" localSheetId="16">(#REF!,#REF!)</definedName>
    <definedName name="Excel_BuiltIn_Print_Area_20_1_1" localSheetId="19">(#REF!,#REF!)</definedName>
    <definedName name="Excel_BuiltIn_Print_Area_20_1_1" localSheetId="7">(#REF!,#REF!)</definedName>
    <definedName name="Excel_BuiltIn_Print_Area_20_1_1" localSheetId="5">(#REF!,#REF!)</definedName>
    <definedName name="Excel_BuiltIn_Print_Area_20_1_1">(#REF!,#REF!)</definedName>
    <definedName name="Excel_BuiltIn_Print_Area_21" localSheetId="12">#REF!</definedName>
    <definedName name="Excel_BuiltIn_Print_Area_21" localSheetId="0">#REF!</definedName>
    <definedName name="Excel_BuiltIn_Print_Area_21" localSheetId="16">#REF!</definedName>
    <definedName name="Excel_BuiltIn_Print_Area_21" localSheetId="19">#REF!</definedName>
    <definedName name="Excel_BuiltIn_Print_Area_21" localSheetId="7">#REF!</definedName>
    <definedName name="Excel_BuiltIn_Print_Area_21" localSheetId="5">#REF!</definedName>
    <definedName name="Excel_BuiltIn_Print_Area_21">#REF!</definedName>
    <definedName name="Excel_BuiltIn_Print_Area_21_1" localSheetId="12">#REF!</definedName>
    <definedName name="Excel_BuiltIn_Print_Area_21_1" localSheetId="0">#REF!</definedName>
    <definedName name="Excel_BuiltIn_Print_Area_21_1" localSheetId="16">#REF!</definedName>
    <definedName name="Excel_BuiltIn_Print_Area_21_1" localSheetId="19">#REF!</definedName>
    <definedName name="Excel_BuiltIn_Print_Area_21_1" localSheetId="7">#REF!</definedName>
    <definedName name="Excel_BuiltIn_Print_Area_21_1" localSheetId="5">#REF!</definedName>
    <definedName name="Excel_BuiltIn_Print_Area_21_1">#REF!</definedName>
    <definedName name="Excel_BuiltIn_Print_Area_21_1_1" localSheetId="12">#REF!</definedName>
    <definedName name="Excel_BuiltIn_Print_Area_21_1_1" localSheetId="0">#REF!</definedName>
    <definedName name="Excel_BuiltIn_Print_Area_21_1_1" localSheetId="16">#REF!</definedName>
    <definedName name="Excel_BuiltIn_Print_Area_21_1_1" localSheetId="19">#REF!</definedName>
    <definedName name="Excel_BuiltIn_Print_Area_21_1_1" localSheetId="7">#REF!</definedName>
    <definedName name="Excel_BuiltIn_Print_Area_21_1_1" localSheetId="5">#REF!</definedName>
    <definedName name="Excel_BuiltIn_Print_Area_21_1_1">#REF!</definedName>
    <definedName name="Excel_BuiltIn_Print_Area_22" localSheetId="12">#REF!</definedName>
    <definedName name="Excel_BuiltIn_Print_Area_22" localSheetId="0">#REF!</definedName>
    <definedName name="Excel_BuiltIn_Print_Area_22" localSheetId="16">#REF!</definedName>
    <definedName name="Excel_BuiltIn_Print_Area_22" localSheetId="19">#REF!</definedName>
    <definedName name="Excel_BuiltIn_Print_Area_22" localSheetId="7">#REF!</definedName>
    <definedName name="Excel_BuiltIn_Print_Area_22" localSheetId="5">#REF!</definedName>
    <definedName name="Excel_BuiltIn_Print_Area_22">#REF!</definedName>
    <definedName name="Excel_BuiltIn_Print_Area_22_1" localSheetId="12">#REF!</definedName>
    <definedName name="Excel_BuiltIn_Print_Area_22_1" localSheetId="0">#REF!</definedName>
    <definedName name="Excel_BuiltIn_Print_Area_22_1" localSheetId="16">#REF!</definedName>
    <definedName name="Excel_BuiltIn_Print_Area_22_1" localSheetId="19">#REF!</definedName>
    <definedName name="Excel_BuiltIn_Print_Area_22_1" localSheetId="7">#REF!</definedName>
    <definedName name="Excel_BuiltIn_Print_Area_22_1" localSheetId="5">#REF!</definedName>
    <definedName name="Excel_BuiltIn_Print_Area_22_1">#REF!</definedName>
    <definedName name="Excel_BuiltIn_Print_Area_23" localSheetId="12">#REF!</definedName>
    <definedName name="Excel_BuiltIn_Print_Area_23" localSheetId="0">#REF!</definedName>
    <definedName name="Excel_BuiltIn_Print_Area_23" localSheetId="16">#REF!</definedName>
    <definedName name="Excel_BuiltIn_Print_Area_23" localSheetId="19">#REF!</definedName>
    <definedName name="Excel_BuiltIn_Print_Area_23" localSheetId="7">#REF!</definedName>
    <definedName name="Excel_BuiltIn_Print_Area_23" localSheetId="5">#REF!</definedName>
    <definedName name="Excel_BuiltIn_Print_Area_23">#REF!</definedName>
    <definedName name="Excel_BuiltIn_Print_Area_23_1" localSheetId="12">#REF!</definedName>
    <definedName name="Excel_BuiltIn_Print_Area_23_1" localSheetId="0">#REF!</definedName>
    <definedName name="Excel_BuiltIn_Print_Area_23_1" localSheetId="16">#REF!</definedName>
    <definedName name="Excel_BuiltIn_Print_Area_23_1" localSheetId="19">#REF!</definedName>
    <definedName name="Excel_BuiltIn_Print_Area_23_1" localSheetId="7">#REF!</definedName>
    <definedName name="Excel_BuiltIn_Print_Area_23_1" localSheetId="5">#REF!</definedName>
    <definedName name="Excel_BuiltIn_Print_Area_23_1">#REF!</definedName>
    <definedName name="Excel_BuiltIn_Print_Area_24" localSheetId="12">#REF!</definedName>
    <definedName name="Excel_BuiltIn_Print_Area_24" localSheetId="0">#REF!</definedName>
    <definedName name="Excel_BuiltIn_Print_Area_24" localSheetId="16">#REF!</definedName>
    <definedName name="Excel_BuiltIn_Print_Area_24" localSheetId="19">#REF!</definedName>
    <definedName name="Excel_BuiltIn_Print_Area_24" localSheetId="7">#REF!</definedName>
    <definedName name="Excel_BuiltIn_Print_Area_24" localSheetId="5">#REF!</definedName>
    <definedName name="Excel_BuiltIn_Print_Area_24">#REF!</definedName>
    <definedName name="Excel_BuiltIn_Print_Area_24_1" localSheetId="12">#REF!</definedName>
    <definedName name="Excel_BuiltIn_Print_Area_24_1" localSheetId="0">#REF!</definedName>
    <definedName name="Excel_BuiltIn_Print_Area_24_1" localSheetId="16">#REF!</definedName>
    <definedName name="Excel_BuiltIn_Print_Area_24_1" localSheetId="19">#REF!</definedName>
    <definedName name="Excel_BuiltIn_Print_Area_24_1" localSheetId="7">#REF!</definedName>
    <definedName name="Excel_BuiltIn_Print_Area_24_1" localSheetId="5">#REF!</definedName>
    <definedName name="Excel_BuiltIn_Print_Area_24_1">#REF!</definedName>
    <definedName name="Excel_BuiltIn_Print_Area_25" localSheetId="12">#REF!</definedName>
    <definedName name="Excel_BuiltIn_Print_Area_25" localSheetId="0">#REF!</definedName>
    <definedName name="Excel_BuiltIn_Print_Area_25" localSheetId="16">#REF!</definedName>
    <definedName name="Excel_BuiltIn_Print_Area_25" localSheetId="19">#REF!</definedName>
    <definedName name="Excel_BuiltIn_Print_Area_25" localSheetId="7">#REF!</definedName>
    <definedName name="Excel_BuiltIn_Print_Area_25" localSheetId="5">#REF!</definedName>
    <definedName name="Excel_BuiltIn_Print_Area_25">#REF!</definedName>
    <definedName name="Excel_BuiltIn_Print_Area_25_1" localSheetId="12">#REF!</definedName>
    <definedName name="Excel_BuiltIn_Print_Area_25_1" localSheetId="0">#REF!</definedName>
    <definedName name="Excel_BuiltIn_Print_Area_25_1" localSheetId="16">#REF!</definedName>
    <definedName name="Excel_BuiltIn_Print_Area_25_1" localSheetId="19">#REF!</definedName>
    <definedName name="Excel_BuiltIn_Print_Area_25_1" localSheetId="7">#REF!</definedName>
    <definedName name="Excel_BuiltIn_Print_Area_25_1" localSheetId="5">#REF!</definedName>
    <definedName name="Excel_BuiltIn_Print_Area_25_1">#REF!</definedName>
    <definedName name="Excel_BuiltIn_Print_Area_26" localSheetId="12">#REF!</definedName>
    <definedName name="Excel_BuiltIn_Print_Area_26" localSheetId="0">#REF!</definedName>
    <definedName name="Excel_BuiltIn_Print_Area_26" localSheetId="16">#REF!</definedName>
    <definedName name="Excel_BuiltIn_Print_Area_26" localSheetId="19">#REF!</definedName>
    <definedName name="Excel_BuiltIn_Print_Area_26" localSheetId="7">#REF!</definedName>
    <definedName name="Excel_BuiltIn_Print_Area_26" localSheetId="5">#REF!</definedName>
    <definedName name="Excel_BuiltIn_Print_Area_26">#REF!</definedName>
    <definedName name="Excel_BuiltIn_Print_Area_26_1" localSheetId="12">#REF!</definedName>
    <definedName name="Excel_BuiltIn_Print_Area_26_1" localSheetId="0">#REF!</definedName>
    <definedName name="Excel_BuiltIn_Print_Area_26_1" localSheetId="16">#REF!</definedName>
    <definedName name="Excel_BuiltIn_Print_Area_26_1" localSheetId="19">#REF!</definedName>
    <definedName name="Excel_BuiltIn_Print_Area_26_1" localSheetId="7">#REF!</definedName>
    <definedName name="Excel_BuiltIn_Print_Area_26_1" localSheetId="5">#REF!</definedName>
    <definedName name="Excel_BuiltIn_Print_Area_26_1">#REF!</definedName>
    <definedName name="Excel_BuiltIn_Print_Area_27" localSheetId="12">#REF!</definedName>
    <definedName name="Excel_BuiltIn_Print_Area_27" localSheetId="0">#REF!</definedName>
    <definedName name="Excel_BuiltIn_Print_Area_27" localSheetId="16">#REF!</definedName>
    <definedName name="Excel_BuiltIn_Print_Area_27" localSheetId="19">#REF!</definedName>
    <definedName name="Excel_BuiltIn_Print_Area_27" localSheetId="7">#REF!</definedName>
    <definedName name="Excel_BuiltIn_Print_Area_27" localSheetId="5">#REF!</definedName>
    <definedName name="Excel_BuiltIn_Print_Area_27">#REF!</definedName>
    <definedName name="Excel_BuiltIn_Print_Area_27_1" localSheetId="12">(#REF!,#REF!)</definedName>
    <definedName name="Excel_BuiltIn_Print_Area_27_1" localSheetId="0">(#REF!,#REF!)</definedName>
    <definedName name="Excel_BuiltIn_Print_Area_27_1" localSheetId="16">(#REF!,#REF!)</definedName>
    <definedName name="Excel_BuiltIn_Print_Area_27_1" localSheetId="19">(#REF!,#REF!)</definedName>
    <definedName name="Excel_BuiltIn_Print_Area_27_1" localSheetId="7">(#REF!,#REF!)</definedName>
    <definedName name="Excel_BuiltIn_Print_Area_27_1" localSheetId="5">(#REF!,#REF!)</definedName>
    <definedName name="Excel_BuiltIn_Print_Area_27_1">(#REF!,#REF!)</definedName>
    <definedName name="Excel_BuiltIn_Print_Area_27_1_1" localSheetId="12">#REF!</definedName>
    <definedName name="Excel_BuiltIn_Print_Area_27_1_1" localSheetId="0">#REF!</definedName>
    <definedName name="Excel_BuiltIn_Print_Area_27_1_1" localSheetId="16">#REF!</definedName>
    <definedName name="Excel_BuiltIn_Print_Area_27_1_1" localSheetId="19">#REF!</definedName>
    <definedName name="Excel_BuiltIn_Print_Area_27_1_1" localSheetId="7">#REF!</definedName>
    <definedName name="Excel_BuiltIn_Print_Area_27_1_1" localSheetId="5">#REF!</definedName>
    <definedName name="Excel_BuiltIn_Print_Area_27_1_1">#REF!</definedName>
    <definedName name="Excel_BuiltIn_Print_Area_27_1_1_1" localSheetId="12">#REF!</definedName>
    <definedName name="Excel_BuiltIn_Print_Area_27_1_1_1" localSheetId="0">#REF!</definedName>
    <definedName name="Excel_BuiltIn_Print_Area_27_1_1_1" localSheetId="16">#REF!</definedName>
    <definedName name="Excel_BuiltIn_Print_Area_27_1_1_1" localSheetId="19">#REF!</definedName>
    <definedName name="Excel_BuiltIn_Print_Area_27_1_1_1" localSheetId="7">#REF!</definedName>
    <definedName name="Excel_BuiltIn_Print_Area_27_1_1_1" localSheetId="5">#REF!</definedName>
    <definedName name="Excel_BuiltIn_Print_Area_27_1_1_1">#REF!</definedName>
    <definedName name="Excel_BuiltIn_Print_Area_28" localSheetId="12">#REF!</definedName>
    <definedName name="Excel_BuiltIn_Print_Area_28" localSheetId="0">#REF!</definedName>
    <definedName name="Excel_BuiltIn_Print_Area_28" localSheetId="16">#REF!</definedName>
    <definedName name="Excel_BuiltIn_Print_Area_28" localSheetId="19">#REF!</definedName>
    <definedName name="Excel_BuiltIn_Print_Area_28" localSheetId="7">#REF!</definedName>
    <definedName name="Excel_BuiltIn_Print_Area_28" localSheetId="5">#REF!</definedName>
    <definedName name="Excel_BuiltIn_Print_Area_28">#REF!</definedName>
    <definedName name="Excel_BuiltIn_Print_Area_28_1" localSheetId="12">#REF!,#REF!</definedName>
    <definedName name="Excel_BuiltIn_Print_Area_28_1" localSheetId="0">#REF!,#REF!</definedName>
    <definedName name="Excel_BuiltIn_Print_Area_28_1" localSheetId="16">#REF!,#REF!</definedName>
    <definedName name="Excel_BuiltIn_Print_Area_28_1" localSheetId="19">#REF!,#REF!</definedName>
    <definedName name="Excel_BuiltIn_Print_Area_28_1" localSheetId="7">#REF!,#REF!</definedName>
    <definedName name="Excel_BuiltIn_Print_Area_28_1" localSheetId="5">#REF!,#REF!</definedName>
    <definedName name="Excel_BuiltIn_Print_Area_28_1">#REF!,#REF!</definedName>
    <definedName name="Excel_BuiltIn_Print_Area_28_1_1" localSheetId="12">#REF!</definedName>
    <definedName name="Excel_BuiltIn_Print_Area_28_1_1" localSheetId="0">#REF!</definedName>
    <definedName name="Excel_BuiltIn_Print_Area_28_1_1" localSheetId="16">#REF!</definedName>
    <definedName name="Excel_BuiltIn_Print_Area_28_1_1" localSheetId="19">#REF!</definedName>
    <definedName name="Excel_BuiltIn_Print_Area_28_1_1" localSheetId="7">#REF!</definedName>
    <definedName name="Excel_BuiltIn_Print_Area_28_1_1" localSheetId="5">#REF!</definedName>
    <definedName name="Excel_BuiltIn_Print_Area_28_1_1">#REF!</definedName>
    <definedName name="Excel_BuiltIn_Print_Area_29" localSheetId="12">#REF!</definedName>
    <definedName name="Excel_BuiltIn_Print_Area_29" localSheetId="0">#REF!</definedName>
    <definedName name="Excel_BuiltIn_Print_Area_29" localSheetId="16">#REF!</definedName>
    <definedName name="Excel_BuiltIn_Print_Area_29" localSheetId="19">#REF!</definedName>
    <definedName name="Excel_BuiltIn_Print_Area_29" localSheetId="7">#REF!</definedName>
    <definedName name="Excel_BuiltIn_Print_Area_29" localSheetId="5">#REF!</definedName>
    <definedName name="Excel_BuiltIn_Print_Area_29">#REF!</definedName>
    <definedName name="Excel_BuiltIn_Print_Area_29_1" localSheetId="12">#REF!</definedName>
    <definedName name="Excel_BuiltIn_Print_Area_29_1" localSheetId="0">#REF!</definedName>
    <definedName name="Excel_BuiltIn_Print_Area_29_1" localSheetId="16">#REF!</definedName>
    <definedName name="Excel_BuiltIn_Print_Area_29_1" localSheetId="19">#REF!</definedName>
    <definedName name="Excel_BuiltIn_Print_Area_29_1" localSheetId="7">#REF!</definedName>
    <definedName name="Excel_BuiltIn_Print_Area_29_1" localSheetId="5">#REF!</definedName>
    <definedName name="Excel_BuiltIn_Print_Area_29_1">#REF!</definedName>
    <definedName name="Excel_BuiltIn_Print_Area_3" localSheetId="12">#REF!</definedName>
    <definedName name="Excel_BuiltIn_Print_Area_3" localSheetId="0">#REF!</definedName>
    <definedName name="Excel_BuiltIn_Print_Area_3" localSheetId="16">#REF!</definedName>
    <definedName name="Excel_BuiltIn_Print_Area_3" localSheetId="19">#REF!</definedName>
    <definedName name="Excel_BuiltIn_Print_Area_3" localSheetId="7">#REF!</definedName>
    <definedName name="Excel_BuiltIn_Print_Area_3" localSheetId="5">#REF!</definedName>
    <definedName name="Excel_BuiltIn_Print_Area_3">#REF!</definedName>
    <definedName name="Excel_BuiltIn_Print_Area_3_1" localSheetId="12">#REF!,#REF!</definedName>
    <definedName name="Excel_BuiltIn_Print_Area_3_1" localSheetId="0">#REF!,#REF!</definedName>
    <definedName name="Excel_BuiltIn_Print_Area_3_1" localSheetId="16">#REF!,#REF!</definedName>
    <definedName name="Excel_BuiltIn_Print_Area_3_1" localSheetId="19">#REF!,#REF!</definedName>
    <definedName name="Excel_BuiltIn_Print_Area_3_1" localSheetId="7">#REF!,#REF!</definedName>
    <definedName name="Excel_BuiltIn_Print_Area_3_1" localSheetId="5">#REF!,#REF!</definedName>
    <definedName name="Excel_BuiltIn_Print_Area_3_1">#REF!,#REF!</definedName>
    <definedName name="Excel_BuiltIn_Print_Area_3_1_1" localSheetId="12">#REF!</definedName>
    <definedName name="Excel_BuiltIn_Print_Area_3_1_1" localSheetId="0">#REF!</definedName>
    <definedName name="Excel_BuiltIn_Print_Area_3_1_1" localSheetId="16">#REF!</definedName>
    <definedName name="Excel_BuiltIn_Print_Area_3_1_1" localSheetId="19">#REF!</definedName>
    <definedName name="Excel_BuiltIn_Print_Area_3_1_1" localSheetId="7">#REF!</definedName>
    <definedName name="Excel_BuiltIn_Print_Area_3_1_1" localSheetId="5">#REF!</definedName>
    <definedName name="Excel_BuiltIn_Print_Area_3_1_1">#REF!</definedName>
    <definedName name="Excel_BuiltIn_Print_Area_3_1_1_1" localSheetId="12">#REF!</definedName>
    <definedName name="Excel_BuiltIn_Print_Area_3_1_1_1" localSheetId="0">#REF!</definedName>
    <definedName name="Excel_BuiltIn_Print_Area_3_1_1_1" localSheetId="16">#REF!</definedName>
    <definedName name="Excel_BuiltIn_Print_Area_3_1_1_1" localSheetId="19">#REF!</definedName>
    <definedName name="Excel_BuiltIn_Print_Area_3_1_1_1" localSheetId="7">#REF!</definedName>
    <definedName name="Excel_BuiltIn_Print_Area_3_1_1_1" localSheetId="5">#REF!</definedName>
    <definedName name="Excel_BuiltIn_Print_Area_3_1_1_1">#REF!</definedName>
    <definedName name="Excel_BuiltIn_Print_Area_3_1_1_1_1" localSheetId="12">#REF!</definedName>
    <definedName name="Excel_BuiltIn_Print_Area_3_1_1_1_1" localSheetId="0">#REF!</definedName>
    <definedName name="Excel_BuiltIn_Print_Area_3_1_1_1_1" localSheetId="16">#REF!</definedName>
    <definedName name="Excel_BuiltIn_Print_Area_3_1_1_1_1" localSheetId="19">#REF!</definedName>
    <definedName name="Excel_BuiltIn_Print_Area_3_1_1_1_1" localSheetId="7">#REF!</definedName>
    <definedName name="Excel_BuiltIn_Print_Area_3_1_1_1_1" localSheetId="5">#REF!</definedName>
    <definedName name="Excel_BuiltIn_Print_Area_3_1_1_1_1">#REF!</definedName>
    <definedName name="Excel_BuiltIn_Print_Area_3_1_1_1_1_1">"$#ODWOŁANIE!.$A$1:$M$203"</definedName>
    <definedName name="Excel_BuiltIn_Print_Area_3_1_1_1_1_1_1" localSheetId="12">#REF!</definedName>
    <definedName name="Excel_BuiltIn_Print_Area_3_1_1_1_1_1_1" localSheetId="0">#REF!</definedName>
    <definedName name="Excel_BuiltIn_Print_Area_3_1_1_1_1_1_1" localSheetId="16">#REF!</definedName>
    <definedName name="Excel_BuiltIn_Print_Area_3_1_1_1_1_1_1" localSheetId="19">#REF!</definedName>
    <definedName name="Excel_BuiltIn_Print_Area_3_1_1_1_1_1_1" localSheetId="7">#REF!</definedName>
    <definedName name="Excel_BuiltIn_Print_Area_3_1_1_1_1_1_1" localSheetId="5">#REF!</definedName>
    <definedName name="Excel_BuiltIn_Print_Area_3_1_1_1_1_1_1">#REF!</definedName>
    <definedName name="Excel_BuiltIn_Print_Area_3_1_1_1_1_1_1_1" localSheetId="12">#REF!</definedName>
    <definedName name="Excel_BuiltIn_Print_Area_3_1_1_1_1_1_1_1" localSheetId="0">#REF!</definedName>
    <definedName name="Excel_BuiltIn_Print_Area_3_1_1_1_1_1_1_1" localSheetId="16">#REF!</definedName>
    <definedName name="Excel_BuiltIn_Print_Area_3_1_1_1_1_1_1_1" localSheetId="19">#REF!</definedName>
    <definedName name="Excel_BuiltIn_Print_Area_3_1_1_1_1_1_1_1" localSheetId="7">#REF!</definedName>
    <definedName name="Excel_BuiltIn_Print_Area_3_1_1_1_1_1_1_1" localSheetId="5">#REF!</definedName>
    <definedName name="Excel_BuiltIn_Print_Area_3_1_1_1_1_1_1_1">#REF!</definedName>
    <definedName name="Excel_BuiltIn_Print_Area_30" localSheetId="12">#REF!</definedName>
    <definedName name="Excel_BuiltIn_Print_Area_30" localSheetId="0">#REF!</definedName>
    <definedName name="Excel_BuiltIn_Print_Area_30" localSheetId="16">#REF!</definedName>
    <definedName name="Excel_BuiltIn_Print_Area_30" localSheetId="19">#REF!</definedName>
    <definedName name="Excel_BuiltIn_Print_Area_30" localSheetId="7">#REF!</definedName>
    <definedName name="Excel_BuiltIn_Print_Area_30" localSheetId="5">#REF!</definedName>
    <definedName name="Excel_BuiltIn_Print_Area_30">#REF!</definedName>
    <definedName name="Excel_BuiltIn_Print_Area_30_1" localSheetId="12">#REF!</definedName>
    <definedName name="Excel_BuiltIn_Print_Area_30_1" localSheetId="0">#REF!</definedName>
    <definedName name="Excel_BuiltIn_Print_Area_30_1" localSheetId="16">#REF!</definedName>
    <definedName name="Excel_BuiltIn_Print_Area_30_1" localSheetId="19">#REF!</definedName>
    <definedName name="Excel_BuiltIn_Print_Area_30_1" localSheetId="7">#REF!</definedName>
    <definedName name="Excel_BuiltIn_Print_Area_30_1" localSheetId="5">#REF!</definedName>
    <definedName name="Excel_BuiltIn_Print_Area_30_1">#REF!</definedName>
    <definedName name="Excel_BuiltIn_Print_Area_31" localSheetId="12">#REF!</definedName>
    <definedName name="Excel_BuiltIn_Print_Area_31" localSheetId="0">#REF!</definedName>
    <definedName name="Excel_BuiltIn_Print_Area_31" localSheetId="16">#REF!</definedName>
    <definedName name="Excel_BuiltIn_Print_Area_31" localSheetId="19">#REF!</definedName>
    <definedName name="Excel_BuiltIn_Print_Area_31" localSheetId="7">#REF!</definedName>
    <definedName name="Excel_BuiltIn_Print_Area_31" localSheetId="5">#REF!</definedName>
    <definedName name="Excel_BuiltIn_Print_Area_31">#REF!</definedName>
    <definedName name="Excel_BuiltIn_Print_Area_31_1" localSheetId="12">#REF!</definedName>
    <definedName name="Excel_BuiltIn_Print_Area_31_1" localSheetId="0">#REF!</definedName>
    <definedName name="Excel_BuiltIn_Print_Area_31_1" localSheetId="16">#REF!</definedName>
    <definedName name="Excel_BuiltIn_Print_Area_31_1" localSheetId="19">#REF!</definedName>
    <definedName name="Excel_BuiltIn_Print_Area_31_1" localSheetId="7">#REF!</definedName>
    <definedName name="Excel_BuiltIn_Print_Area_31_1" localSheetId="5">#REF!</definedName>
    <definedName name="Excel_BuiltIn_Print_Area_31_1">#REF!</definedName>
    <definedName name="Excel_BuiltIn_Print_Area_32" localSheetId="12">#REF!</definedName>
    <definedName name="Excel_BuiltIn_Print_Area_32" localSheetId="0">#REF!</definedName>
    <definedName name="Excel_BuiltIn_Print_Area_32" localSheetId="16">#REF!</definedName>
    <definedName name="Excel_BuiltIn_Print_Area_32" localSheetId="19">#REF!</definedName>
    <definedName name="Excel_BuiltIn_Print_Area_32" localSheetId="7">#REF!</definedName>
    <definedName name="Excel_BuiltIn_Print_Area_32" localSheetId="5">#REF!</definedName>
    <definedName name="Excel_BuiltIn_Print_Area_32">#REF!</definedName>
    <definedName name="Excel_BuiltIn_Print_Area_32_1" localSheetId="12">#REF!</definedName>
    <definedName name="Excel_BuiltIn_Print_Area_32_1" localSheetId="0">#REF!</definedName>
    <definedName name="Excel_BuiltIn_Print_Area_32_1" localSheetId="16">#REF!</definedName>
    <definedName name="Excel_BuiltIn_Print_Area_32_1" localSheetId="19">#REF!</definedName>
    <definedName name="Excel_BuiltIn_Print_Area_32_1" localSheetId="7">#REF!</definedName>
    <definedName name="Excel_BuiltIn_Print_Area_32_1" localSheetId="5">#REF!</definedName>
    <definedName name="Excel_BuiltIn_Print_Area_32_1">#REF!</definedName>
    <definedName name="Excel_BuiltIn_Print_Area_33" localSheetId="12">#REF!</definedName>
    <definedName name="Excel_BuiltIn_Print_Area_33" localSheetId="0">#REF!</definedName>
    <definedName name="Excel_BuiltIn_Print_Area_33" localSheetId="16">#REF!</definedName>
    <definedName name="Excel_BuiltIn_Print_Area_33" localSheetId="19">#REF!</definedName>
    <definedName name="Excel_BuiltIn_Print_Area_33" localSheetId="7">#REF!</definedName>
    <definedName name="Excel_BuiltIn_Print_Area_33" localSheetId="5">#REF!</definedName>
    <definedName name="Excel_BuiltIn_Print_Area_33">#REF!</definedName>
    <definedName name="Excel_BuiltIn_Print_Area_33_1" localSheetId="12">#REF!</definedName>
    <definedName name="Excel_BuiltIn_Print_Area_33_1" localSheetId="0">#REF!</definedName>
    <definedName name="Excel_BuiltIn_Print_Area_33_1" localSheetId="16">#REF!</definedName>
    <definedName name="Excel_BuiltIn_Print_Area_33_1" localSheetId="19">#REF!</definedName>
    <definedName name="Excel_BuiltIn_Print_Area_33_1" localSheetId="7">#REF!</definedName>
    <definedName name="Excel_BuiltIn_Print_Area_33_1" localSheetId="5">#REF!</definedName>
    <definedName name="Excel_BuiltIn_Print_Area_33_1">#REF!</definedName>
    <definedName name="Excel_BuiltIn_Print_Area_34" localSheetId="12">#REF!</definedName>
    <definedName name="Excel_BuiltIn_Print_Area_34" localSheetId="0">#REF!</definedName>
    <definedName name="Excel_BuiltIn_Print_Area_34" localSheetId="16">#REF!</definedName>
    <definedName name="Excel_BuiltIn_Print_Area_34" localSheetId="19">#REF!</definedName>
    <definedName name="Excel_BuiltIn_Print_Area_34" localSheetId="7">#REF!</definedName>
    <definedName name="Excel_BuiltIn_Print_Area_34" localSheetId="5">#REF!</definedName>
    <definedName name="Excel_BuiltIn_Print_Area_34">#REF!</definedName>
    <definedName name="Excel_BuiltIn_Print_Area_34_1" localSheetId="12">#REF!</definedName>
    <definedName name="Excel_BuiltIn_Print_Area_34_1" localSheetId="0">#REF!</definedName>
    <definedName name="Excel_BuiltIn_Print_Area_34_1" localSheetId="16">#REF!</definedName>
    <definedName name="Excel_BuiltIn_Print_Area_34_1" localSheetId="19">#REF!</definedName>
    <definedName name="Excel_BuiltIn_Print_Area_34_1" localSheetId="7">#REF!</definedName>
    <definedName name="Excel_BuiltIn_Print_Area_34_1" localSheetId="5">#REF!</definedName>
    <definedName name="Excel_BuiltIn_Print_Area_34_1">#REF!</definedName>
    <definedName name="Excel_BuiltIn_Print_Area_35" localSheetId="12">#REF!</definedName>
    <definedName name="Excel_BuiltIn_Print_Area_35" localSheetId="0">#REF!</definedName>
    <definedName name="Excel_BuiltIn_Print_Area_35" localSheetId="16">#REF!</definedName>
    <definedName name="Excel_BuiltIn_Print_Area_35" localSheetId="19">#REF!</definedName>
    <definedName name="Excel_BuiltIn_Print_Area_35" localSheetId="7">#REF!</definedName>
    <definedName name="Excel_BuiltIn_Print_Area_35" localSheetId="5">#REF!</definedName>
    <definedName name="Excel_BuiltIn_Print_Area_35">#REF!</definedName>
    <definedName name="Excel_BuiltIn_Print_Area_35_1" localSheetId="12">#REF!</definedName>
    <definedName name="Excel_BuiltIn_Print_Area_35_1" localSheetId="0">#REF!</definedName>
    <definedName name="Excel_BuiltIn_Print_Area_35_1" localSheetId="16">#REF!</definedName>
    <definedName name="Excel_BuiltIn_Print_Area_35_1" localSheetId="19">#REF!</definedName>
    <definedName name="Excel_BuiltIn_Print_Area_35_1" localSheetId="7">#REF!</definedName>
    <definedName name="Excel_BuiltIn_Print_Area_35_1" localSheetId="5">#REF!</definedName>
    <definedName name="Excel_BuiltIn_Print_Area_35_1">#REF!</definedName>
    <definedName name="Excel_BuiltIn_Print_Area_36" localSheetId="12">#REF!</definedName>
    <definedName name="Excel_BuiltIn_Print_Area_36" localSheetId="0">#REF!</definedName>
    <definedName name="Excel_BuiltIn_Print_Area_36" localSheetId="16">#REF!</definedName>
    <definedName name="Excel_BuiltIn_Print_Area_36" localSheetId="19">#REF!</definedName>
    <definedName name="Excel_BuiltIn_Print_Area_36" localSheetId="7">#REF!</definedName>
    <definedName name="Excel_BuiltIn_Print_Area_36" localSheetId="5">#REF!</definedName>
    <definedName name="Excel_BuiltIn_Print_Area_36">#REF!</definedName>
    <definedName name="Excel_BuiltIn_Print_Area_36_1" localSheetId="12">#REF!</definedName>
    <definedName name="Excel_BuiltIn_Print_Area_36_1" localSheetId="0">#REF!</definedName>
    <definedName name="Excel_BuiltIn_Print_Area_36_1" localSheetId="16">#REF!</definedName>
    <definedName name="Excel_BuiltIn_Print_Area_36_1" localSheetId="19">#REF!</definedName>
    <definedName name="Excel_BuiltIn_Print_Area_36_1" localSheetId="7">#REF!</definedName>
    <definedName name="Excel_BuiltIn_Print_Area_36_1" localSheetId="5">#REF!</definedName>
    <definedName name="Excel_BuiltIn_Print_Area_36_1">#REF!</definedName>
    <definedName name="Excel_BuiltIn_Print_Area_37" localSheetId="12">#REF!</definedName>
    <definedName name="Excel_BuiltIn_Print_Area_37" localSheetId="0">#REF!</definedName>
    <definedName name="Excel_BuiltIn_Print_Area_37" localSheetId="16">#REF!</definedName>
    <definedName name="Excel_BuiltIn_Print_Area_37" localSheetId="19">#REF!</definedName>
    <definedName name="Excel_BuiltIn_Print_Area_37" localSheetId="7">#REF!</definedName>
    <definedName name="Excel_BuiltIn_Print_Area_37" localSheetId="5">#REF!</definedName>
    <definedName name="Excel_BuiltIn_Print_Area_37">#REF!</definedName>
    <definedName name="Excel_BuiltIn_Print_Area_37_1" localSheetId="12">#REF!</definedName>
    <definedName name="Excel_BuiltIn_Print_Area_37_1" localSheetId="0">#REF!</definedName>
    <definedName name="Excel_BuiltIn_Print_Area_37_1" localSheetId="16">#REF!</definedName>
    <definedName name="Excel_BuiltIn_Print_Area_37_1" localSheetId="19">#REF!</definedName>
    <definedName name="Excel_BuiltIn_Print_Area_37_1" localSheetId="7">#REF!</definedName>
    <definedName name="Excel_BuiltIn_Print_Area_37_1" localSheetId="5">#REF!</definedName>
    <definedName name="Excel_BuiltIn_Print_Area_37_1">#REF!</definedName>
    <definedName name="Excel_BuiltIn_Print_Area_38" localSheetId="12">#REF!</definedName>
    <definedName name="Excel_BuiltIn_Print_Area_38" localSheetId="0">#REF!</definedName>
    <definedName name="Excel_BuiltIn_Print_Area_38" localSheetId="16">#REF!</definedName>
    <definedName name="Excel_BuiltIn_Print_Area_38" localSheetId="19">#REF!</definedName>
    <definedName name="Excel_BuiltIn_Print_Area_38" localSheetId="7">#REF!</definedName>
    <definedName name="Excel_BuiltIn_Print_Area_38" localSheetId="5">#REF!</definedName>
    <definedName name="Excel_BuiltIn_Print_Area_38">#REF!</definedName>
    <definedName name="Excel_BuiltIn_Print_Area_38_1" localSheetId="12">#REF!</definedName>
    <definedName name="Excel_BuiltIn_Print_Area_38_1" localSheetId="0">#REF!</definedName>
    <definedName name="Excel_BuiltIn_Print_Area_38_1" localSheetId="16">#REF!</definedName>
    <definedName name="Excel_BuiltIn_Print_Area_38_1" localSheetId="19">#REF!</definedName>
    <definedName name="Excel_BuiltIn_Print_Area_38_1" localSheetId="7">#REF!</definedName>
    <definedName name="Excel_BuiltIn_Print_Area_38_1" localSheetId="5">#REF!</definedName>
    <definedName name="Excel_BuiltIn_Print_Area_38_1">#REF!</definedName>
    <definedName name="Excel_BuiltIn_Print_Area_39" localSheetId="12">#REF!</definedName>
    <definedName name="Excel_BuiltIn_Print_Area_39" localSheetId="0">#REF!</definedName>
    <definedName name="Excel_BuiltIn_Print_Area_39" localSheetId="16">#REF!</definedName>
    <definedName name="Excel_BuiltIn_Print_Area_39" localSheetId="19">#REF!</definedName>
    <definedName name="Excel_BuiltIn_Print_Area_39" localSheetId="7">#REF!</definedName>
    <definedName name="Excel_BuiltIn_Print_Area_39" localSheetId="5">#REF!</definedName>
    <definedName name="Excel_BuiltIn_Print_Area_39">#REF!</definedName>
    <definedName name="Excel_BuiltIn_Print_Area_39_1" localSheetId="12">#REF!</definedName>
    <definedName name="Excel_BuiltIn_Print_Area_39_1" localSheetId="0">#REF!</definedName>
    <definedName name="Excel_BuiltIn_Print_Area_39_1" localSheetId="16">#REF!</definedName>
    <definedName name="Excel_BuiltIn_Print_Area_39_1" localSheetId="19">#REF!</definedName>
    <definedName name="Excel_BuiltIn_Print_Area_39_1" localSheetId="7">#REF!</definedName>
    <definedName name="Excel_BuiltIn_Print_Area_39_1" localSheetId="5">#REF!</definedName>
    <definedName name="Excel_BuiltIn_Print_Area_39_1">#REF!</definedName>
    <definedName name="Excel_BuiltIn_Print_Area_4" localSheetId="12">#REF!</definedName>
    <definedName name="Excel_BuiltIn_Print_Area_4" localSheetId="0">#REF!</definedName>
    <definedName name="Excel_BuiltIn_Print_Area_4" localSheetId="16">#REF!</definedName>
    <definedName name="Excel_BuiltIn_Print_Area_4" localSheetId="19">#REF!</definedName>
    <definedName name="Excel_BuiltIn_Print_Area_4" localSheetId="7">#REF!</definedName>
    <definedName name="Excel_BuiltIn_Print_Area_4" localSheetId="5">#REF!</definedName>
    <definedName name="Excel_BuiltIn_Print_Area_4">#REF!</definedName>
    <definedName name="Excel_BuiltIn_Print_Area_4_1" localSheetId="12">#REF!,#REF!</definedName>
    <definedName name="Excel_BuiltIn_Print_Area_4_1" localSheetId="0">#REF!,#REF!</definedName>
    <definedName name="Excel_BuiltIn_Print_Area_4_1" localSheetId="16">#REF!,#REF!</definedName>
    <definedName name="Excel_BuiltIn_Print_Area_4_1" localSheetId="19">#REF!,#REF!</definedName>
    <definedName name="Excel_BuiltIn_Print_Area_4_1" localSheetId="7">#REF!,#REF!</definedName>
    <definedName name="Excel_BuiltIn_Print_Area_4_1" localSheetId="5">#REF!,#REF!</definedName>
    <definedName name="Excel_BuiltIn_Print_Area_4_1">#REF!,#REF!</definedName>
    <definedName name="Excel_BuiltIn_Print_Area_4_1_1" localSheetId="12">#REF!</definedName>
    <definedName name="Excel_BuiltIn_Print_Area_4_1_1" localSheetId="0">#REF!</definedName>
    <definedName name="Excel_BuiltIn_Print_Area_4_1_1" localSheetId="16">#REF!</definedName>
    <definedName name="Excel_BuiltIn_Print_Area_4_1_1" localSheetId="19">#REF!</definedName>
    <definedName name="Excel_BuiltIn_Print_Area_4_1_1" localSheetId="7">#REF!</definedName>
    <definedName name="Excel_BuiltIn_Print_Area_4_1_1" localSheetId="5">#REF!</definedName>
    <definedName name="Excel_BuiltIn_Print_Area_4_1_1">#REF!</definedName>
    <definedName name="Excel_BuiltIn_Print_Area_4_1_1_1" localSheetId="12">#REF!</definedName>
    <definedName name="Excel_BuiltIn_Print_Area_4_1_1_1" localSheetId="0">#REF!</definedName>
    <definedName name="Excel_BuiltIn_Print_Area_4_1_1_1" localSheetId="16">#REF!</definedName>
    <definedName name="Excel_BuiltIn_Print_Area_4_1_1_1" localSheetId="19">#REF!</definedName>
    <definedName name="Excel_BuiltIn_Print_Area_4_1_1_1" localSheetId="7">#REF!</definedName>
    <definedName name="Excel_BuiltIn_Print_Area_4_1_1_1" localSheetId="5">#REF!</definedName>
    <definedName name="Excel_BuiltIn_Print_Area_4_1_1_1">#REF!</definedName>
    <definedName name="Excel_BuiltIn_Print_Area_4_1_1_1_1" localSheetId="12">#REF!</definedName>
    <definedName name="Excel_BuiltIn_Print_Area_4_1_1_1_1" localSheetId="0">#REF!</definedName>
    <definedName name="Excel_BuiltIn_Print_Area_4_1_1_1_1" localSheetId="16">#REF!</definedName>
    <definedName name="Excel_BuiltIn_Print_Area_4_1_1_1_1" localSheetId="19">#REF!</definedName>
    <definedName name="Excel_BuiltIn_Print_Area_4_1_1_1_1" localSheetId="7">#REF!</definedName>
    <definedName name="Excel_BuiltIn_Print_Area_4_1_1_1_1" localSheetId="5">#REF!</definedName>
    <definedName name="Excel_BuiltIn_Print_Area_4_1_1_1_1">#REF!</definedName>
    <definedName name="Excel_BuiltIn_Print_Area_4_1_1_1_1_1" localSheetId="12">#REF!</definedName>
    <definedName name="Excel_BuiltIn_Print_Area_4_1_1_1_1_1" localSheetId="0">#REF!</definedName>
    <definedName name="Excel_BuiltIn_Print_Area_4_1_1_1_1_1" localSheetId="16">#REF!</definedName>
    <definedName name="Excel_BuiltIn_Print_Area_4_1_1_1_1_1" localSheetId="19">#REF!</definedName>
    <definedName name="Excel_BuiltIn_Print_Area_4_1_1_1_1_1" localSheetId="7">#REF!</definedName>
    <definedName name="Excel_BuiltIn_Print_Area_4_1_1_1_1_1" localSheetId="5">#REF!</definedName>
    <definedName name="Excel_BuiltIn_Print_Area_4_1_1_1_1_1">#REF!</definedName>
    <definedName name="Excel_BuiltIn_Print_Area_4_1_1_1_1_1_1" localSheetId="12">#REF!</definedName>
    <definedName name="Excel_BuiltIn_Print_Area_4_1_1_1_1_1_1" localSheetId="0">#REF!</definedName>
    <definedName name="Excel_BuiltIn_Print_Area_4_1_1_1_1_1_1" localSheetId="16">#REF!</definedName>
    <definedName name="Excel_BuiltIn_Print_Area_4_1_1_1_1_1_1" localSheetId="19">#REF!</definedName>
    <definedName name="Excel_BuiltIn_Print_Area_4_1_1_1_1_1_1" localSheetId="7">#REF!</definedName>
    <definedName name="Excel_BuiltIn_Print_Area_4_1_1_1_1_1_1" localSheetId="5">#REF!</definedName>
    <definedName name="Excel_BuiltIn_Print_Area_4_1_1_1_1_1_1">#REF!</definedName>
    <definedName name="Excel_BuiltIn_Print_Area_4_1_1_1_1_1_1_1" localSheetId="12">#REF!</definedName>
    <definedName name="Excel_BuiltIn_Print_Area_4_1_1_1_1_1_1_1" localSheetId="0">#REF!</definedName>
    <definedName name="Excel_BuiltIn_Print_Area_4_1_1_1_1_1_1_1" localSheetId="16">#REF!</definedName>
    <definedName name="Excel_BuiltIn_Print_Area_4_1_1_1_1_1_1_1" localSheetId="19">#REF!</definedName>
    <definedName name="Excel_BuiltIn_Print_Area_4_1_1_1_1_1_1_1" localSheetId="7">#REF!</definedName>
    <definedName name="Excel_BuiltIn_Print_Area_4_1_1_1_1_1_1_1" localSheetId="5">#REF!</definedName>
    <definedName name="Excel_BuiltIn_Print_Area_4_1_1_1_1_1_1_1">#REF!</definedName>
    <definedName name="Excel_BuiltIn_Print_Area_4_1_1_1_1_1_1_1_1" localSheetId="12">#REF!</definedName>
    <definedName name="Excel_BuiltIn_Print_Area_4_1_1_1_1_1_1_1_1" localSheetId="0">#REF!</definedName>
    <definedName name="Excel_BuiltIn_Print_Area_4_1_1_1_1_1_1_1_1" localSheetId="16">#REF!</definedName>
    <definedName name="Excel_BuiltIn_Print_Area_4_1_1_1_1_1_1_1_1" localSheetId="19">#REF!</definedName>
    <definedName name="Excel_BuiltIn_Print_Area_4_1_1_1_1_1_1_1_1" localSheetId="7">#REF!</definedName>
    <definedName name="Excel_BuiltIn_Print_Area_4_1_1_1_1_1_1_1_1" localSheetId="5">#REF!</definedName>
    <definedName name="Excel_BuiltIn_Print_Area_4_1_1_1_1_1_1_1_1">#REF!</definedName>
    <definedName name="Excel_BuiltIn_Print_Area_4_1_1_1_1_1_1_1_1_1" localSheetId="12">#REF!</definedName>
    <definedName name="Excel_BuiltIn_Print_Area_4_1_1_1_1_1_1_1_1_1" localSheetId="0">#REF!</definedName>
    <definedName name="Excel_BuiltIn_Print_Area_4_1_1_1_1_1_1_1_1_1" localSheetId="16">#REF!</definedName>
    <definedName name="Excel_BuiltIn_Print_Area_4_1_1_1_1_1_1_1_1_1" localSheetId="19">#REF!</definedName>
    <definedName name="Excel_BuiltIn_Print_Area_4_1_1_1_1_1_1_1_1_1" localSheetId="7">#REF!</definedName>
    <definedName name="Excel_BuiltIn_Print_Area_4_1_1_1_1_1_1_1_1_1" localSheetId="5">#REF!</definedName>
    <definedName name="Excel_BuiltIn_Print_Area_4_1_1_1_1_1_1_1_1_1">#REF!</definedName>
    <definedName name="Excel_BuiltIn_Print_Area_40" localSheetId="12">#REF!</definedName>
    <definedName name="Excel_BuiltIn_Print_Area_40" localSheetId="0">#REF!</definedName>
    <definedName name="Excel_BuiltIn_Print_Area_40" localSheetId="16">#REF!</definedName>
    <definedName name="Excel_BuiltIn_Print_Area_40" localSheetId="19">#REF!</definedName>
    <definedName name="Excel_BuiltIn_Print_Area_40" localSheetId="7">#REF!</definedName>
    <definedName name="Excel_BuiltIn_Print_Area_40" localSheetId="5">#REF!</definedName>
    <definedName name="Excel_BuiltIn_Print_Area_40">#REF!</definedName>
    <definedName name="Excel_BuiltIn_Print_Area_40_1" localSheetId="12">#REF!</definedName>
    <definedName name="Excel_BuiltIn_Print_Area_40_1" localSheetId="0">#REF!</definedName>
    <definedName name="Excel_BuiltIn_Print_Area_40_1" localSheetId="16">#REF!</definedName>
    <definedName name="Excel_BuiltIn_Print_Area_40_1" localSheetId="19">#REF!</definedName>
    <definedName name="Excel_BuiltIn_Print_Area_40_1" localSheetId="7">#REF!</definedName>
    <definedName name="Excel_BuiltIn_Print_Area_40_1" localSheetId="5">#REF!</definedName>
    <definedName name="Excel_BuiltIn_Print_Area_40_1">#REF!</definedName>
    <definedName name="Excel_BuiltIn_Print_Area_41" localSheetId="12">#REF!</definedName>
    <definedName name="Excel_BuiltIn_Print_Area_41" localSheetId="0">#REF!</definedName>
    <definedName name="Excel_BuiltIn_Print_Area_41" localSheetId="16">#REF!</definedName>
    <definedName name="Excel_BuiltIn_Print_Area_41" localSheetId="19">#REF!</definedName>
    <definedName name="Excel_BuiltIn_Print_Area_41" localSheetId="7">#REF!</definedName>
    <definedName name="Excel_BuiltIn_Print_Area_41" localSheetId="5">#REF!</definedName>
    <definedName name="Excel_BuiltIn_Print_Area_41">#REF!</definedName>
    <definedName name="Excel_BuiltIn_Print_Area_41_1" localSheetId="12">#REF!</definedName>
    <definedName name="Excel_BuiltIn_Print_Area_41_1" localSheetId="0">#REF!</definedName>
    <definedName name="Excel_BuiltIn_Print_Area_41_1" localSheetId="16">#REF!</definedName>
    <definedName name="Excel_BuiltIn_Print_Area_41_1" localSheetId="19">#REF!</definedName>
    <definedName name="Excel_BuiltIn_Print_Area_41_1" localSheetId="7">#REF!</definedName>
    <definedName name="Excel_BuiltIn_Print_Area_41_1" localSheetId="5">#REF!</definedName>
    <definedName name="Excel_BuiltIn_Print_Area_41_1">#REF!</definedName>
    <definedName name="Excel_BuiltIn_Print_Area_41_1_1" localSheetId="12">#REF!</definedName>
    <definedName name="Excel_BuiltIn_Print_Area_41_1_1" localSheetId="0">#REF!</definedName>
    <definedName name="Excel_BuiltIn_Print_Area_41_1_1" localSheetId="16">#REF!</definedName>
    <definedName name="Excel_BuiltIn_Print_Area_41_1_1" localSheetId="19">#REF!</definedName>
    <definedName name="Excel_BuiltIn_Print_Area_41_1_1" localSheetId="7">#REF!</definedName>
    <definedName name="Excel_BuiltIn_Print_Area_41_1_1" localSheetId="5">#REF!</definedName>
    <definedName name="Excel_BuiltIn_Print_Area_41_1_1">#REF!</definedName>
    <definedName name="Excel_BuiltIn_Print_Area_42" localSheetId="12">#REF!</definedName>
    <definedName name="Excel_BuiltIn_Print_Area_42" localSheetId="0">#REF!</definedName>
    <definedName name="Excel_BuiltIn_Print_Area_42" localSheetId="16">#REF!</definedName>
    <definedName name="Excel_BuiltIn_Print_Area_42" localSheetId="19">#REF!</definedName>
    <definedName name="Excel_BuiltIn_Print_Area_42" localSheetId="7">#REF!</definedName>
    <definedName name="Excel_BuiltIn_Print_Area_42" localSheetId="5">#REF!</definedName>
    <definedName name="Excel_BuiltIn_Print_Area_42">#REF!</definedName>
    <definedName name="Excel_BuiltIn_Print_Area_42_1" localSheetId="12">#REF!</definedName>
    <definedName name="Excel_BuiltIn_Print_Area_42_1" localSheetId="0">#REF!</definedName>
    <definedName name="Excel_BuiltIn_Print_Area_42_1" localSheetId="16">#REF!</definedName>
    <definedName name="Excel_BuiltIn_Print_Area_42_1" localSheetId="19">#REF!</definedName>
    <definedName name="Excel_BuiltIn_Print_Area_42_1" localSheetId="7">#REF!</definedName>
    <definedName name="Excel_BuiltIn_Print_Area_42_1" localSheetId="5">#REF!</definedName>
    <definedName name="Excel_BuiltIn_Print_Area_42_1">#REF!</definedName>
    <definedName name="Excel_BuiltIn_Print_Area_43" localSheetId="12">#REF!</definedName>
    <definedName name="Excel_BuiltIn_Print_Area_43" localSheetId="0">#REF!</definedName>
    <definedName name="Excel_BuiltIn_Print_Area_43" localSheetId="16">#REF!</definedName>
    <definedName name="Excel_BuiltIn_Print_Area_43" localSheetId="19">#REF!</definedName>
    <definedName name="Excel_BuiltIn_Print_Area_43" localSheetId="7">#REF!</definedName>
    <definedName name="Excel_BuiltIn_Print_Area_43" localSheetId="5">#REF!</definedName>
    <definedName name="Excel_BuiltIn_Print_Area_43">#REF!</definedName>
    <definedName name="Excel_BuiltIn_Print_Area_43_1" localSheetId="12">#REF!</definedName>
    <definedName name="Excel_BuiltIn_Print_Area_43_1" localSheetId="0">#REF!</definedName>
    <definedName name="Excel_BuiltIn_Print_Area_43_1" localSheetId="16">#REF!</definedName>
    <definedName name="Excel_BuiltIn_Print_Area_43_1" localSheetId="19">#REF!</definedName>
    <definedName name="Excel_BuiltIn_Print_Area_43_1" localSheetId="7">#REF!</definedName>
    <definedName name="Excel_BuiltIn_Print_Area_43_1" localSheetId="5">#REF!</definedName>
    <definedName name="Excel_BuiltIn_Print_Area_43_1">#REF!</definedName>
    <definedName name="Excel_BuiltIn_Print_Area_44" localSheetId="12">#REF!</definedName>
    <definedName name="Excel_BuiltIn_Print_Area_44" localSheetId="0">#REF!</definedName>
    <definedName name="Excel_BuiltIn_Print_Area_44" localSheetId="16">#REF!</definedName>
    <definedName name="Excel_BuiltIn_Print_Area_44" localSheetId="19">#REF!</definedName>
    <definedName name="Excel_BuiltIn_Print_Area_44" localSheetId="7">#REF!</definedName>
    <definedName name="Excel_BuiltIn_Print_Area_44" localSheetId="5">#REF!</definedName>
    <definedName name="Excel_BuiltIn_Print_Area_44">#REF!</definedName>
    <definedName name="Excel_BuiltIn_Print_Area_44_1" localSheetId="12">#REF!</definedName>
    <definedName name="Excel_BuiltIn_Print_Area_44_1" localSheetId="0">#REF!</definedName>
    <definedName name="Excel_BuiltIn_Print_Area_44_1" localSheetId="16">#REF!</definedName>
    <definedName name="Excel_BuiltIn_Print_Area_44_1" localSheetId="19">#REF!</definedName>
    <definedName name="Excel_BuiltIn_Print_Area_44_1" localSheetId="7">#REF!</definedName>
    <definedName name="Excel_BuiltIn_Print_Area_44_1" localSheetId="5">#REF!</definedName>
    <definedName name="Excel_BuiltIn_Print_Area_44_1">#REF!</definedName>
    <definedName name="Excel_BuiltIn_Print_Area_45" localSheetId="12">#REF!</definedName>
    <definedName name="Excel_BuiltIn_Print_Area_45" localSheetId="0">#REF!</definedName>
    <definedName name="Excel_BuiltIn_Print_Area_45" localSheetId="16">#REF!</definedName>
    <definedName name="Excel_BuiltIn_Print_Area_45" localSheetId="19">#REF!</definedName>
    <definedName name="Excel_BuiltIn_Print_Area_45" localSheetId="7">#REF!</definedName>
    <definedName name="Excel_BuiltIn_Print_Area_45" localSheetId="5">#REF!</definedName>
    <definedName name="Excel_BuiltIn_Print_Area_45">#REF!</definedName>
    <definedName name="Excel_BuiltIn_Print_Area_45_1" localSheetId="12">#REF!,#REF!</definedName>
    <definedName name="Excel_BuiltIn_Print_Area_45_1" localSheetId="0">#REF!,#REF!</definedName>
    <definedName name="Excel_BuiltIn_Print_Area_45_1" localSheetId="16">#REF!,#REF!</definedName>
    <definedName name="Excel_BuiltIn_Print_Area_45_1" localSheetId="19">#REF!,#REF!</definedName>
    <definedName name="Excel_BuiltIn_Print_Area_45_1" localSheetId="7">#REF!,#REF!</definedName>
    <definedName name="Excel_BuiltIn_Print_Area_45_1" localSheetId="5">#REF!,#REF!</definedName>
    <definedName name="Excel_BuiltIn_Print_Area_45_1">#REF!,#REF!</definedName>
    <definedName name="Excel_BuiltIn_Print_Area_45_1_1" localSheetId="12">(#REF!,#REF!)</definedName>
    <definedName name="Excel_BuiltIn_Print_Area_45_1_1" localSheetId="0">(#REF!,#REF!)</definedName>
    <definedName name="Excel_BuiltIn_Print_Area_45_1_1" localSheetId="16">(#REF!,#REF!)</definedName>
    <definedName name="Excel_BuiltIn_Print_Area_45_1_1" localSheetId="19">(#REF!,#REF!)</definedName>
    <definedName name="Excel_BuiltIn_Print_Area_45_1_1" localSheetId="7">(#REF!,#REF!)</definedName>
    <definedName name="Excel_BuiltIn_Print_Area_45_1_1" localSheetId="5">(#REF!,#REF!)</definedName>
    <definedName name="Excel_BuiltIn_Print_Area_45_1_1">(#REF!,#REF!)</definedName>
    <definedName name="Excel_BuiltIn_Print_Area_46" localSheetId="12">#REF!</definedName>
    <definedName name="Excel_BuiltIn_Print_Area_46" localSheetId="0">#REF!</definedName>
    <definedName name="Excel_BuiltIn_Print_Area_46" localSheetId="16">#REF!</definedName>
    <definedName name="Excel_BuiltIn_Print_Area_46" localSheetId="19">#REF!</definedName>
    <definedName name="Excel_BuiltIn_Print_Area_46" localSheetId="7">#REF!</definedName>
    <definedName name="Excel_BuiltIn_Print_Area_46" localSheetId="5">#REF!</definedName>
    <definedName name="Excel_BuiltIn_Print_Area_46">#REF!</definedName>
    <definedName name="Excel_BuiltIn_Print_Area_46_1" localSheetId="12">#REF!</definedName>
    <definedName name="Excel_BuiltIn_Print_Area_46_1" localSheetId="0">#REF!</definedName>
    <definedName name="Excel_BuiltIn_Print_Area_46_1" localSheetId="16">#REF!</definedName>
    <definedName name="Excel_BuiltIn_Print_Area_46_1" localSheetId="19">#REF!</definedName>
    <definedName name="Excel_BuiltIn_Print_Area_46_1" localSheetId="7">#REF!</definedName>
    <definedName name="Excel_BuiltIn_Print_Area_46_1" localSheetId="5">#REF!</definedName>
    <definedName name="Excel_BuiltIn_Print_Area_46_1">#REF!</definedName>
    <definedName name="Excel_BuiltIn_Print_Area_47" localSheetId="12">#REF!</definedName>
    <definedName name="Excel_BuiltIn_Print_Area_47" localSheetId="0">#REF!</definedName>
    <definedName name="Excel_BuiltIn_Print_Area_47" localSheetId="16">#REF!</definedName>
    <definedName name="Excel_BuiltIn_Print_Area_47" localSheetId="19">#REF!</definedName>
    <definedName name="Excel_BuiltIn_Print_Area_47" localSheetId="7">#REF!</definedName>
    <definedName name="Excel_BuiltIn_Print_Area_47" localSheetId="5">#REF!</definedName>
    <definedName name="Excel_BuiltIn_Print_Area_47">#REF!</definedName>
    <definedName name="Excel_BuiltIn_Print_Area_47_1" localSheetId="12">#REF!</definedName>
    <definedName name="Excel_BuiltIn_Print_Area_47_1" localSheetId="0">#REF!</definedName>
    <definedName name="Excel_BuiltIn_Print_Area_47_1" localSheetId="16">#REF!</definedName>
    <definedName name="Excel_BuiltIn_Print_Area_47_1" localSheetId="19">#REF!</definedName>
    <definedName name="Excel_BuiltIn_Print_Area_47_1" localSheetId="7">#REF!</definedName>
    <definedName name="Excel_BuiltIn_Print_Area_47_1" localSheetId="5">#REF!</definedName>
    <definedName name="Excel_BuiltIn_Print_Area_47_1">#REF!</definedName>
    <definedName name="Excel_BuiltIn_Print_Area_48" localSheetId="12">#REF!</definedName>
    <definedName name="Excel_BuiltIn_Print_Area_48" localSheetId="0">#REF!</definedName>
    <definedName name="Excel_BuiltIn_Print_Area_48" localSheetId="16">#REF!</definedName>
    <definedName name="Excel_BuiltIn_Print_Area_48" localSheetId="19">#REF!</definedName>
    <definedName name="Excel_BuiltIn_Print_Area_48" localSheetId="7">#REF!</definedName>
    <definedName name="Excel_BuiltIn_Print_Area_48" localSheetId="5">#REF!</definedName>
    <definedName name="Excel_BuiltIn_Print_Area_48">#REF!</definedName>
    <definedName name="Excel_BuiltIn_Print_Area_48_1" localSheetId="12">#REF!</definedName>
    <definedName name="Excel_BuiltIn_Print_Area_48_1" localSheetId="0">#REF!</definedName>
    <definedName name="Excel_BuiltIn_Print_Area_48_1" localSheetId="16">#REF!</definedName>
    <definedName name="Excel_BuiltIn_Print_Area_48_1" localSheetId="19">#REF!</definedName>
    <definedName name="Excel_BuiltIn_Print_Area_48_1" localSheetId="7">#REF!</definedName>
    <definedName name="Excel_BuiltIn_Print_Area_48_1" localSheetId="5">#REF!</definedName>
    <definedName name="Excel_BuiltIn_Print_Area_48_1">#REF!</definedName>
    <definedName name="Excel_BuiltIn_Print_Area_49" localSheetId="12">#REF!</definedName>
    <definedName name="Excel_BuiltIn_Print_Area_49" localSheetId="0">#REF!</definedName>
    <definedName name="Excel_BuiltIn_Print_Area_49" localSheetId="16">#REF!</definedName>
    <definedName name="Excel_BuiltIn_Print_Area_49" localSheetId="19">#REF!</definedName>
    <definedName name="Excel_BuiltIn_Print_Area_49" localSheetId="7">#REF!</definedName>
    <definedName name="Excel_BuiltIn_Print_Area_49" localSheetId="5">#REF!</definedName>
    <definedName name="Excel_BuiltIn_Print_Area_49">#REF!</definedName>
    <definedName name="Excel_BuiltIn_Print_Area_49_1" localSheetId="12">#REF!</definedName>
    <definedName name="Excel_BuiltIn_Print_Area_49_1" localSheetId="0">#REF!</definedName>
    <definedName name="Excel_BuiltIn_Print_Area_49_1" localSheetId="16">#REF!</definedName>
    <definedName name="Excel_BuiltIn_Print_Area_49_1" localSheetId="19">#REF!</definedName>
    <definedName name="Excel_BuiltIn_Print_Area_49_1" localSheetId="7">#REF!</definedName>
    <definedName name="Excel_BuiltIn_Print_Area_49_1" localSheetId="5">#REF!</definedName>
    <definedName name="Excel_BuiltIn_Print_Area_49_1">#REF!</definedName>
    <definedName name="Excel_BuiltIn_Print_Area_5" localSheetId="12">#REF!</definedName>
    <definedName name="Excel_BuiltIn_Print_Area_5" localSheetId="0">#REF!</definedName>
    <definedName name="Excel_BuiltIn_Print_Area_5" localSheetId="16">#REF!</definedName>
    <definedName name="Excel_BuiltIn_Print_Area_5" localSheetId="19">#REF!</definedName>
    <definedName name="Excel_BuiltIn_Print_Area_5" localSheetId="7">#REF!</definedName>
    <definedName name="Excel_BuiltIn_Print_Area_5" localSheetId="5">#REF!</definedName>
    <definedName name="Excel_BuiltIn_Print_Area_5">#REF!</definedName>
    <definedName name="Excel_BuiltIn_Print_Area_50" localSheetId="12">#REF!</definedName>
    <definedName name="Excel_BuiltIn_Print_Area_50" localSheetId="0">#REF!</definedName>
    <definedName name="Excel_BuiltIn_Print_Area_50" localSheetId="16">#REF!</definedName>
    <definedName name="Excel_BuiltIn_Print_Area_50" localSheetId="19">#REF!</definedName>
    <definedName name="Excel_BuiltIn_Print_Area_50" localSheetId="7">#REF!</definedName>
    <definedName name="Excel_BuiltIn_Print_Area_50" localSheetId="5">#REF!</definedName>
    <definedName name="Excel_BuiltIn_Print_Area_50">#REF!</definedName>
    <definedName name="Excel_BuiltIn_Print_Area_50_1" localSheetId="12">#REF!</definedName>
    <definedName name="Excel_BuiltIn_Print_Area_50_1" localSheetId="0">#REF!</definedName>
    <definedName name="Excel_BuiltIn_Print_Area_50_1" localSheetId="16">#REF!</definedName>
    <definedName name="Excel_BuiltIn_Print_Area_50_1" localSheetId="19">#REF!</definedName>
    <definedName name="Excel_BuiltIn_Print_Area_50_1" localSheetId="7">#REF!</definedName>
    <definedName name="Excel_BuiltIn_Print_Area_50_1" localSheetId="5">#REF!</definedName>
    <definedName name="Excel_BuiltIn_Print_Area_50_1">#REF!</definedName>
    <definedName name="Excel_BuiltIn_Print_Area_51" localSheetId="12">#REF!</definedName>
    <definedName name="Excel_BuiltIn_Print_Area_51" localSheetId="0">#REF!</definedName>
    <definedName name="Excel_BuiltIn_Print_Area_51" localSheetId="16">#REF!</definedName>
    <definedName name="Excel_BuiltIn_Print_Area_51" localSheetId="19">#REF!</definedName>
    <definedName name="Excel_BuiltIn_Print_Area_51" localSheetId="7">#REF!</definedName>
    <definedName name="Excel_BuiltIn_Print_Area_51" localSheetId="5">#REF!</definedName>
    <definedName name="Excel_BuiltIn_Print_Area_51">#REF!</definedName>
    <definedName name="Excel_BuiltIn_Print_Area_51_1" localSheetId="12">#REF!</definedName>
    <definedName name="Excel_BuiltIn_Print_Area_51_1" localSheetId="0">#REF!</definedName>
    <definedName name="Excel_BuiltIn_Print_Area_51_1" localSheetId="16">#REF!</definedName>
    <definedName name="Excel_BuiltIn_Print_Area_51_1" localSheetId="19">#REF!</definedName>
    <definedName name="Excel_BuiltIn_Print_Area_51_1" localSheetId="7">#REF!</definedName>
    <definedName name="Excel_BuiltIn_Print_Area_51_1" localSheetId="5">#REF!</definedName>
    <definedName name="Excel_BuiltIn_Print_Area_51_1">#REF!</definedName>
    <definedName name="Excel_BuiltIn_Print_Area_52_1" localSheetId="12">#REF!</definedName>
    <definedName name="Excel_BuiltIn_Print_Area_52_1" localSheetId="0">#REF!</definedName>
    <definedName name="Excel_BuiltIn_Print_Area_52_1" localSheetId="16">#REF!</definedName>
    <definedName name="Excel_BuiltIn_Print_Area_52_1" localSheetId="19">#REF!</definedName>
    <definedName name="Excel_BuiltIn_Print_Area_52_1" localSheetId="7">#REF!</definedName>
    <definedName name="Excel_BuiltIn_Print_Area_52_1" localSheetId="5">#REF!</definedName>
    <definedName name="Excel_BuiltIn_Print_Area_52_1">#REF!</definedName>
    <definedName name="Excel_BuiltIn_Print_Area_6" localSheetId="12">#REF!</definedName>
    <definedName name="Excel_BuiltIn_Print_Area_6" localSheetId="0">#REF!</definedName>
    <definedName name="Excel_BuiltIn_Print_Area_6" localSheetId="16">#REF!</definedName>
    <definedName name="Excel_BuiltIn_Print_Area_6" localSheetId="19">#REF!</definedName>
    <definedName name="Excel_BuiltIn_Print_Area_6" localSheetId="7">#REF!</definedName>
    <definedName name="Excel_BuiltIn_Print_Area_6" localSheetId="5">#REF!</definedName>
    <definedName name="Excel_BuiltIn_Print_Area_6">#REF!</definedName>
    <definedName name="Excel_BuiltIn_Print_Area_6_1" localSheetId="12">#REF!</definedName>
    <definedName name="Excel_BuiltIn_Print_Area_6_1" localSheetId="0">#REF!</definedName>
    <definedName name="Excel_BuiltIn_Print_Area_6_1" localSheetId="16">#REF!</definedName>
    <definedName name="Excel_BuiltIn_Print_Area_6_1" localSheetId="19">#REF!</definedName>
    <definedName name="Excel_BuiltIn_Print_Area_6_1" localSheetId="7">#REF!</definedName>
    <definedName name="Excel_BuiltIn_Print_Area_6_1" localSheetId="5">#REF!</definedName>
    <definedName name="Excel_BuiltIn_Print_Area_6_1">#REF!</definedName>
    <definedName name="Excel_BuiltIn_Print_Area_6_1_1" localSheetId="12">#REF!,#REF!,#REF!</definedName>
    <definedName name="Excel_BuiltIn_Print_Area_6_1_1" localSheetId="0">#REF!,#REF!,#REF!</definedName>
    <definedName name="Excel_BuiltIn_Print_Area_6_1_1" localSheetId="16">#REF!,#REF!,#REF!</definedName>
    <definedName name="Excel_BuiltIn_Print_Area_6_1_1" localSheetId="19">#REF!,#REF!,#REF!</definedName>
    <definedName name="Excel_BuiltIn_Print_Area_6_1_1" localSheetId="7">#REF!,#REF!,#REF!</definedName>
    <definedName name="Excel_BuiltIn_Print_Area_6_1_1" localSheetId="5">#REF!,#REF!,#REF!</definedName>
    <definedName name="Excel_BuiltIn_Print_Area_6_1_1">#REF!,#REF!,#REF!</definedName>
    <definedName name="Excel_BuiltIn_Print_Area_6_1_1_1" localSheetId="12">(#REF!,#REF!,#REF!)</definedName>
    <definedName name="Excel_BuiltIn_Print_Area_6_1_1_1" localSheetId="0">(#REF!,#REF!,#REF!)</definedName>
    <definedName name="Excel_BuiltIn_Print_Area_6_1_1_1" localSheetId="16">(#REF!,#REF!,#REF!)</definedName>
    <definedName name="Excel_BuiltIn_Print_Area_6_1_1_1" localSheetId="19">(#REF!,#REF!,#REF!)</definedName>
    <definedName name="Excel_BuiltIn_Print_Area_6_1_1_1" localSheetId="7">(#REF!,#REF!,#REF!)</definedName>
    <definedName name="Excel_BuiltIn_Print_Area_6_1_1_1" localSheetId="5">(#REF!,#REF!,#REF!)</definedName>
    <definedName name="Excel_BuiltIn_Print_Area_6_1_1_1">(#REF!,#REF!,#REF!)</definedName>
    <definedName name="Excel_BuiltIn_Print_Area_6_1_1_1_1" localSheetId="12">(#REF!,#REF!,#REF!)</definedName>
    <definedName name="Excel_BuiltIn_Print_Area_6_1_1_1_1" localSheetId="0">(#REF!,#REF!,#REF!)</definedName>
    <definedName name="Excel_BuiltIn_Print_Area_6_1_1_1_1" localSheetId="16">(#REF!,#REF!,#REF!)</definedName>
    <definedName name="Excel_BuiltIn_Print_Area_6_1_1_1_1" localSheetId="19">(#REF!,#REF!,#REF!)</definedName>
    <definedName name="Excel_BuiltIn_Print_Area_6_1_1_1_1" localSheetId="7">(#REF!,#REF!,#REF!)</definedName>
    <definedName name="Excel_BuiltIn_Print_Area_6_1_1_1_1" localSheetId="5">(#REF!,#REF!,#REF!)</definedName>
    <definedName name="Excel_BuiltIn_Print_Area_6_1_1_1_1">(#REF!,#REF!,#REF!)</definedName>
    <definedName name="Excel_BuiltIn_Print_Area_7" localSheetId="12">#REF!</definedName>
    <definedName name="Excel_BuiltIn_Print_Area_7" localSheetId="0">#REF!</definedName>
    <definedName name="Excel_BuiltIn_Print_Area_7" localSheetId="16">#REF!</definedName>
    <definedName name="Excel_BuiltIn_Print_Area_7" localSheetId="19">#REF!</definedName>
    <definedName name="Excel_BuiltIn_Print_Area_7" localSheetId="7">#REF!</definedName>
    <definedName name="Excel_BuiltIn_Print_Area_7" localSheetId="5">#REF!</definedName>
    <definedName name="Excel_BuiltIn_Print_Area_7">#REF!</definedName>
    <definedName name="Excel_BuiltIn_Print_Area_7_1" localSheetId="12">#REF!</definedName>
    <definedName name="Excel_BuiltIn_Print_Area_7_1" localSheetId="0">#REF!</definedName>
    <definedName name="Excel_BuiltIn_Print_Area_7_1" localSheetId="16">#REF!</definedName>
    <definedName name="Excel_BuiltIn_Print_Area_7_1" localSheetId="19">#REF!</definedName>
    <definedName name="Excel_BuiltIn_Print_Area_7_1" localSheetId="7">#REF!</definedName>
    <definedName name="Excel_BuiltIn_Print_Area_7_1" localSheetId="5">#REF!</definedName>
    <definedName name="Excel_BuiltIn_Print_Area_7_1">#REF!</definedName>
    <definedName name="Excel_BuiltIn_Print_Area_7_1_1" localSheetId="12">#REF!</definedName>
    <definedName name="Excel_BuiltIn_Print_Area_7_1_1" localSheetId="0">#REF!</definedName>
    <definedName name="Excel_BuiltIn_Print_Area_7_1_1" localSheetId="16">#REF!</definedName>
    <definedName name="Excel_BuiltIn_Print_Area_7_1_1" localSheetId="19">#REF!</definedName>
    <definedName name="Excel_BuiltIn_Print_Area_7_1_1" localSheetId="7">#REF!</definedName>
    <definedName name="Excel_BuiltIn_Print_Area_7_1_1" localSheetId="5">#REF!</definedName>
    <definedName name="Excel_BuiltIn_Print_Area_7_1_1">#REF!</definedName>
    <definedName name="Excel_BuiltIn_Print_Area_7_1_1_1" localSheetId="12">#REF!</definedName>
    <definedName name="Excel_BuiltIn_Print_Area_7_1_1_1" localSheetId="0">#REF!</definedName>
    <definedName name="Excel_BuiltIn_Print_Area_7_1_1_1" localSheetId="16">#REF!</definedName>
    <definedName name="Excel_BuiltIn_Print_Area_7_1_1_1" localSheetId="19">#REF!</definedName>
    <definedName name="Excel_BuiltIn_Print_Area_7_1_1_1" localSheetId="7">#REF!</definedName>
    <definedName name="Excel_BuiltIn_Print_Area_7_1_1_1" localSheetId="5">#REF!</definedName>
    <definedName name="Excel_BuiltIn_Print_Area_7_1_1_1">#REF!</definedName>
    <definedName name="Excel_BuiltIn_Print_Area_8" localSheetId="12">#REF!</definedName>
    <definedName name="Excel_BuiltIn_Print_Area_8" localSheetId="0">#REF!</definedName>
    <definedName name="Excel_BuiltIn_Print_Area_8" localSheetId="16">#REF!</definedName>
    <definedName name="Excel_BuiltIn_Print_Area_8" localSheetId="19">#REF!</definedName>
    <definedName name="Excel_BuiltIn_Print_Area_8" localSheetId="7">#REF!</definedName>
    <definedName name="Excel_BuiltIn_Print_Area_8" localSheetId="5">#REF!</definedName>
    <definedName name="Excel_BuiltIn_Print_Area_8">#REF!</definedName>
    <definedName name="Excel_BuiltIn_Print_Area_8_1" localSheetId="12">#REF!,#REF!</definedName>
    <definedName name="Excel_BuiltIn_Print_Area_8_1" localSheetId="0">#REF!,#REF!</definedName>
    <definedName name="Excel_BuiltIn_Print_Area_8_1" localSheetId="16">#REF!,#REF!</definedName>
    <definedName name="Excel_BuiltIn_Print_Area_8_1" localSheetId="19">#REF!,#REF!</definedName>
    <definedName name="Excel_BuiltIn_Print_Area_8_1" localSheetId="7">#REF!,#REF!</definedName>
    <definedName name="Excel_BuiltIn_Print_Area_8_1" localSheetId="5">#REF!,#REF!</definedName>
    <definedName name="Excel_BuiltIn_Print_Area_8_1">#REF!,#REF!</definedName>
    <definedName name="Excel_BuiltIn_Print_Area_8_1_1" localSheetId="12">#REF!</definedName>
    <definedName name="Excel_BuiltIn_Print_Area_8_1_1" localSheetId="0">#REF!</definedName>
    <definedName name="Excel_BuiltIn_Print_Area_8_1_1" localSheetId="16">#REF!</definedName>
    <definedName name="Excel_BuiltIn_Print_Area_8_1_1" localSheetId="19">#REF!</definedName>
    <definedName name="Excel_BuiltIn_Print_Area_8_1_1" localSheetId="7">#REF!</definedName>
    <definedName name="Excel_BuiltIn_Print_Area_8_1_1" localSheetId="5">#REF!</definedName>
    <definedName name="Excel_BuiltIn_Print_Area_8_1_1">#REF!</definedName>
    <definedName name="Excel_BuiltIn_Print_Area_8_1_1_1" localSheetId="12">#REF!</definedName>
    <definedName name="Excel_BuiltIn_Print_Area_8_1_1_1" localSheetId="0">#REF!</definedName>
    <definedName name="Excel_BuiltIn_Print_Area_8_1_1_1" localSheetId="16">#REF!</definedName>
    <definedName name="Excel_BuiltIn_Print_Area_8_1_1_1" localSheetId="19">#REF!</definedName>
    <definedName name="Excel_BuiltIn_Print_Area_8_1_1_1" localSheetId="7">#REF!</definedName>
    <definedName name="Excel_BuiltIn_Print_Area_8_1_1_1" localSheetId="5">#REF!</definedName>
    <definedName name="Excel_BuiltIn_Print_Area_8_1_1_1">#REF!</definedName>
    <definedName name="Excel_BuiltIn_Print_Area_9" localSheetId="12">#REF!</definedName>
    <definedName name="Excel_BuiltIn_Print_Area_9" localSheetId="0">#REF!</definedName>
    <definedName name="Excel_BuiltIn_Print_Area_9" localSheetId="16">#REF!</definedName>
    <definedName name="Excel_BuiltIn_Print_Area_9" localSheetId="19">#REF!</definedName>
    <definedName name="Excel_BuiltIn_Print_Area_9" localSheetId="7">#REF!</definedName>
    <definedName name="Excel_BuiltIn_Print_Area_9" localSheetId="5">#REF!</definedName>
    <definedName name="Excel_BuiltIn_Print_Area_9">#REF!</definedName>
    <definedName name="Excel_BuiltIn_Print_Area_9_1" localSheetId="12">#REF!</definedName>
    <definedName name="Excel_BuiltIn_Print_Area_9_1" localSheetId="0">#REF!</definedName>
    <definedName name="Excel_BuiltIn_Print_Area_9_1" localSheetId="16">#REF!</definedName>
    <definedName name="Excel_BuiltIn_Print_Area_9_1" localSheetId="19">#REF!</definedName>
    <definedName name="Excel_BuiltIn_Print_Area_9_1" localSheetId="7">#REF!</definedName>
    <definedName name="Excel_BuiltIn_Print_Area_9_1" localSheetId="5">#REF!</definedName>
    <definedName name="Excel_BuiltIn_Print_Area_9_1">#REF!</definedName>
    <definedName name="Excel_BuiltIn_Print_Area_9_1_1" localSheetId="12">#REF!</definedName>
    <definedName name="Excel_BuiltIn_Print_Area_9_1_1" localSheetId="0">#REF!</definedName>
    <definedName name="Excel_BuiltIn_Print_Area_9_1_1" localSheetId="16">#REF!</definedName>
    <definedName name="Excel_BuiltIn_Print_Area_9_1_1" localSheetId="19">#REF!</definedName>
    <definedName name="Excel_BuiltIn_Print_Area_9_1_1" localSheetId="7">#REF!</definedName>
    <definedName name="Excel_BuiltIn_Print_Area_9_1_1" localSheetId="5">#REF!</definedName>
    <definedName name="Excel_BuiltIn_Print_Area_9_1_1">#REF!</definedName>
    <definedName name="Excel_BuiltIn_Print_Area_9_1_1_1" localSheetId="12">#REF!</definedName>
    <definedName name="Excel_BuiltIn_Print_Area_9_1_1_1" localSheetId="0">#REF!</definedName>
    <definedName name="Excel_BuiltIn_Print_Area_9_1_1_1" localSheetId="16">#REF!</definedName>
    <definedName name="Excel_BuiltIn_Print_Area_9_1_1_1" localSheetId="19">#REF!</definedName>
    <definedName name="Excel_BuiltIn_Print_Area_9_1_1_1" localSheetId="7">#REF!</definedName>
    <definedName name="Excel_BuiltIn_Print_Area_9_1_1_1" localSheetId="5">#REF!</definedName>
    <definedName name="Excel_BuiltIn_Print_Area_9_1_1_1">#REF!</definedName>
    <definedName name="Excel_BuiltIn_Print_Area_9_1_1_1_1" localSheetId="12">#REF!</definedName>
    <definedName name="Excel_BuiltIn_Print_Area_9_1_1_1_1" localSheetId="0">#REF!</definedName>
    <definedName name="Excel_BuiltIn_Print_Area_9_1_1_1_1" localSheetId="16">#REF!</definedName>
    <definedName name="Excel_BuiltIn_Print_Area_9_1_1_1_1" localSheetId="19">#REF!</definedName>
    <definedName name="Excel_BuiltIn_Print_Area_9_1_1_1_1" localSheetId="7">#REF!</definedName>
    <definedName name="Excel_BuiltIn_Print_Area_9_1_1_1_1" localSheetId="5">#REF!</definedName>
    <definedName name="Excel_BuiltIn_Print_Area_9_1_1_1_1">#REF!</definedName>
    <definedName name="Excel_BuiltIn_Print_Titles_1" localSheetId="12">#REF!</definedName>
    <definedName name="Excel_BuiltIn_Print_Titles_1" localSheetId="0">#REF!</definedName>
    <definedName name="Excel_BuiltIn_Print_Titles_1" localSheetId="16">#REF!</definedName>
    <definedName name="Excel_BuiltIn_Print_Titles_1" localSheetId="19">#REF!</definedName>
    <definedName name="Excel_BuiltIn_Print_Titles_1" localSheetId="7">#REF!</definedName>
    <definedName name="Excel_BuiltIn_Print_Titles_1" localSheetId="5">#REF!</definedName>
    <definedName name="Excel_BuiltIn_Print_Titles_1">#REF!</definedName>
    <definedName name="Excel_BuiltIn_Print_Titles_1_1" localSheetId="12">#REF!</definedName>
    <definedName name="Excel_BuiltIn_Print_Titles_1_1" localSheetId="0">#REF!</definedName>
    <definedName name="Excel_BuiltIn_Print_Titles_1_1" localSheetId="16">#REF!</definedName>
    <definedName name="Excel_BuiltIn_Print_Titles_1_1" localSheetId="19">#REF!</definedName>
    <definedName name="Excel_BuiltIn_Print_Titles_1_1" localSheetId="7">#REF!</definedName>
    <definedName name="Excel_BuiltIn_Print_Titles_1_1" localSheetId="5">#REF!</definedName>
    <definedName name="Excel_BuiltIn_Print_Titles_1_1">#REF!</definedName>
    <definedName name="Excel_BuiltIn_Print_Titles_1_1_1" localSheetId="12">#REF!</definedName>
    <definedName name="Excel_BuiltIn_Print_Titles_1_1_1" localSheetId="0">#REF!</definedName>
    <definedName name="Excel_BuiltIn_Print_Titles_1_1_1" localSheetId="16">#REF!</definedName>
    <definedName name="Excel_BuiltIn_Print_Titles_1_1_1" localSheetId="19">#REF!</definedName>
    <definedName name="Excel_BuiltIn_Print_Titles_1_1_1" localSheetId="7">#REF!</definedName>
    <definedName name="Excel_BuiltIn_Print_Titles_1_1_1" localSheetId="5">#REF!</definedName>
    <definedName name="Excel_BuiltIn_Print_Titles_1_1_1">#REF!</definedName>
    <definedName name="Excel_BuiltIn_Print_Titles_1_1_1_1" localSheetId="12">#REF!</definedName>
    <definedName name="Excel_BuiltIn_Print_Titles_1_1_1_1" localSheetId="0">#REF!</definedName>
    <definedName name="Excel_BuiltIn_Print_Titles_1_1_1_1" localSheetId="16">#REF!</definedName>
    <definedName name="Excel_BuiltIn_Print_Titles_1_1_1_1" localSheetId="19">#REF!</definedName>
    <definedName name="Excel_BuiltIn_Print_Titles_1_1_1_1" localSheetId="7">#REF!</definedName>
    <definedName name="Excel_BuiltIn_Print_Titles_1_1_1_1" localSheetId="5">#REF!</definedName>
    <definedName name="Excel_BuiltIn_Print_Titles_1_1_1_1">#REF!</definedName>
    <definedName name="Excel_BuiltIn_Print_Titles_1_1_1_8" localSheetId="12">#REF!</definedName>
    <definedName name="Excel_BuiltIn_Print_Titles_1_1_1_8" localSheetId="0">#REF!</definedName>
    <definedName name="Excel_BuiltIn_Print_Titles_1_1_1_8" localSheetId="16">#REF!</definedName>
    <definedName name="Excel_BuiltIn_Print_Titles_1_1_1_8" localSheetId="19">#REF!</definedName>
    <definedName name="Excel_BuiltIn_Print_Titles_1_1_1_8" localSheetId="7">#REF!</definedName>
    <definedName name="Excel_BuiltIn_Print_Titles_1_1_1_8" localSheetId="5">#REF!</definedName>
    <definedName name="Excel_BuiltIn_Print_Titles_1_1_1_8">#REF!</definedName>
    <definedName name="Excel_BuiltIn_Print_Titles_1_1_8" localSheetId="12">#REF!</definedName>
    <definedName name="Excel_BuiltIn_Print_Titles_1_1_8" localSheetId="0">#REF!</definedName>
    <definedName name="Excel_BuiltIn_Print_Titles_1_1_8" localSheetId="16">#REF!</definedName>
    <definedName name="Excel_BuiltIn_Print_Titles_1_1_8" localSheetId="19">#REF!</definedName>
    <definedName name="Excel_BuiltIn_Print_Titles_1_1_8" localSheetId="7">#REF!</definedName>
    <definedName name="Excel_BuiltIn_Print_Titles_1_1_8" localSheetId="5">#REF!</definedName>
    <definedName name="Excel_BuiltIn_Print_Titles_1_1_8">#REF!</definedName>
    <definedName name="Excel_BuiltIn_Print_Titles_10" localSheetId="12">#REF!</definedName>
    <definedName name="Excel_BuiltIn_Print_Titles_10" localSheetId="0">#REF!</definedName>
    <definedName name="Excel_BuiltIn_Print_Titles_10" localSheetId="16">#REF!</definedName>
    <definedName name="Excel_BuiltIn_Print_Titles_10" localSheetId="19">#REF!</definedName>
    <definedName name="Excel_BuiltIn_Print_Titles_10" localSheetId="7">#REF!</definedName>
    <definedName name="Excel_BuiltIn_Print_Titles_10" localSheetId="5">#REF!</definedName>
    <definedName name="Excel_BuiltIn_Print_Titles_10">#REF!</definedName>
    <definedName name="Excel_BuiltIn_Print_Titles_10_1" localSheetId="12">#REF!</definedName>
    <definedName name="Excel_BuiltIn_Print_Titles_10_1" localSheetId="0">#REF!</definedName>
    <definedName name="Excel_BuiltIn_Print_Titles_10_1" localSheetId="16">#REF!</definedName>
    <definedName name="Excel_BuiltIn_Print_Titles_10_1" localSheetId="19">#REF!</definedName>
    <definedName name="Excel_BuiltIn_Print_Titles_10_1" localSheetId="7">#REF!</definedName>
    <definedName name="Excel_BuiltIn_Print_Titles_10_1" localSheetId="5">#REF!</definedName>
    <definedName name="Excel_BuiltIn_Print_Titles_10_1">#REF!</definedName>
    <definedName name="Excel_BuiltIn_Print_Titles_12" localSheetId="12">#REF!</definedName>
    <definedName name="Excel_BuiltIn_Print_Titles_12" localSheetId="0">#REF!</definedName>
    <definedName name="Excel_BuiltIn_Print_Titles_12" localSheetId="16">#REF!</definedName>
    <definedName name="Excel_BuiltIn_Print_Titles_12" localSheetId="19">#REF!</definedName>
    <definedName name="Excel_BuiltIn_Print_Titles_12" localSheetId="7">#REF!</definedName>
    <definedName name="Excel_BuiltIn_Print_Titles_12" localSheetId="5">#REF!</definedName>
    <definedName name="Excel_BuiltIn_Print_Titles_12">#REF!</definedName>
    <definedName name="Excel_BuiltIn_Print_Titles_16" localSheetId="12">#REF!</definedName>
    <definedName name="Excel_BuiltIn_Print_Titles_16" localSheetId="0">#REF!</definedName>
    <definedName name="Excel_BuiltIn_Print_Titles_16" localSheetId="16">#REF!</definedName>
    <definedName name="Excel_BuiltIn_Print_Titles_16" localSheetId="19">#REF!</definedName>
    <definedName name="Excel_BuiltIn_Print_Titles_16" localSheetId="7">#REF!</definedName>
    <definedName name="Excel_BuiltIn_Print_Titles_16" localSheetId="5">#REF!</definedName>
    <definedName name="Excel_BuiltIn_Print_Titles_16">#REF!</definedName>
    <definedName name="Excel_BuiltIn_Print_Titles_19" localSheetId="12">#REF!</definedName>
    <definedName name="Excel_BuiltIn_Print_Titles_19" localSheetId="0">#REF!</definedName>
    <definedName name="Excel_BuiltIn_Print_Titles_19" localSheetId="16">#REF!</definedName>
    <definedName name="Excel_BuiltIn_Print_Titles_19" localSheetId="19">#REF!</definedName>
    <definedName name="Excel_BuiltIn_Print_Titles_19" localSheetId="7">#REF!</definedName>
    <definedName name="Excel_BuiltIn_Print_Titles_19" localSheetId="5">#REF!</definedName>
    <definedName name="Excel_BuiltIn_Print_Titles_19">#REF!</definedName>
    <definedName name="Excel_BuiltIn_Print_Titles_2" localSheetId="12">#REF!</definedName>
    <definedName name="Excel_BuiltIn_Print_Titles_2" localSheetId="0">#REF!</definedName>
    <definedName name="Excel_BuiltIn_Print_Titles_2" localSheetId="16">#REF!</definedName>
    <definedName name="Excel_BuiltIn_Print_Titles_2" localSheetId="19">#REF!</definedName>
    <definedName name="Excel_BuiltIn_Print_Titles_2" localSheetId="7">#REF!</definedName>
    <definedName name="Excel_BuiltIn_Print_Titles_2" localSheetId="5">#REF!</definedName>
    <definedName name="Excel_BuiltIn_Print_Titles_2">#REF!</definedName>
    <definedName name="Excel_BuiltIn_Print_Titles_2_4">"$#ODWOŁANIE!.$A$4:$IV$12"</definedName>
    <definedName name="Excel_BuiltIn_Print_Titles_20" localSheetId="12">#REF!</definedName>
    <definedName name="Excel_BuiltIn_Print_Titles_20" localSheetId="0">#REF!</definedName>
    <definedName name="Excel_BuiltIn_Print_Titles_20" localSheetId="16">#REF!</definedName>
    <definedName name="Excel_BuiltIn_Print_Titles_20" localSheetId="19">#REF!</definedName>
    <definedName name="Excel_BuiltIn_Print_Titles_20" localSheetId="7">#REF!</definedName>
    <definedName name="Excel_BuiltIn_Print_Titles_20" localSheetId="5">#REF!</definedName>
    <definedName name="Excel_BuiltIn_Print_Titles_20">#REF!</definedName>
    <definedName name="Excel_BuiltIn_Print_Titles_21" localSheetId="12">#REF!</definedName>
    <definedName name="Excel_BuiltIn_Print_Titles_21" localSheetId="0">#REF!</definedName>
    <definedName name="Excel_BuiltIn_Print_Titles_21" localSheetId="16">#REF!</definedName>
    <definedName name="Excel_BuiltIn_Print_Titles_21" localSheetId="19">#REF!</definedName>
    <definedName name="Excel_BuiltIn_Print_Titles_21" localSheetId="7">#REF!</definedName>
    <definedName name="Excel_BuiltIn_Print_Titles_21" localSheetId="5">#REF!</definedName>
    <definedName name="Excel_BuiltIn_Print_Titles_21">#REF!</definedName>
    <definedName name="Excel_BuiltIn_Print_Titles_22" localSheetId="12">#REF!</definedName>
    <definedName name="Excel_BuiltIn_Print_Titles_22" localSheetId="0">#REF!</definedName>
    <definedName name="Excel_BuiltIn_Print_Titles_22" localSheetId="16">#REF!</definedName>
    <definedName name="Excel_BuiltIn_Print_Titles_22" localSheetId="19">#REF!</definedName>
    <definedName name="Excel_BuiltIn_Print_Titles_22" localSheetId="7">#REF!</definedName>
    <definedName name="Excel_BuiltIn_Print_Titles_22" localSheetId="5">#REF!</definedName>
    <definedName name="Excel_BuiltIn_Print_Titles_22">#REF!</definedName>
    <definedName name="Excel_BuiltIn_Print_Titles_23" localSheetId="12">#REF!</definedName>
    <definedName name="Excel_BuiltIn_Print_Titles_23" localSheetId="0">#REF!</definedName>
    <definedName name="Excel_BuiltIn_Print_Titles_23" localSheetId="16">#REF!</definedName>
    <definedName name="Excel_BuiltIn_Print_Titles_23" localSheetId="19">#REF!</definedName>
    <definedName name="Excel_BuiltIn_Print_Titles_23" localSheetId="7">#REF!</definedName>
    <definedName name="Excel_BuiltIn_Print_Titles_23" localSheetId="5">#REF!</definedName>
    <definedName name="Excel_BuiltIn_Print_Titles_23">#REF!</definedName>
    <definedName name="Excel_BuiltIn_Print_Titles_24" localSheetId="12">#REF!</definedName>
    <definedName name="Excel_BuiltIn_Print_Titles_24" localSheetId="0">#REF!</definedName>
    <definedName name="Excel_BuiltIn_Print_Titles_24" localSheetId="16">#REF!</definedName>
    <definedName name="Excel_BuiltIn_Print_Titles_24" localSheetId="19">#REF!</definedName>
    <definedName name="Excel_BuiltIn_Print_Titles_24" localSheetId="7">#REF!</definedName>
    <definedName name="Excel_BuiltIn_Print_Titles_24" localSheetId="5">#REF!</definedName>
    <definedName name="Excel_BuiltIn_Print_Titles_24">#REF!</definedName>
    <definedName name="Excel_BuiltIn_Print_Titles_25" localSheetId="12">#REF!</definedName>
    <definedName name="Excel_BuiltIn_Print_Titles_25" localSheetId="0">#REF!</definedName>
    <definedName name="Excel_BuiltIn_Print_Titles_25" localSheetId="16">#REF!</definedName>
    <definedName name="Excel_BuiltIn_Print_Titles_25" localSheetId="19">#REF!</definedName>
    <definedName name="Excel_BuiltIn_Print_Titles_25" localSheetId="7">#REF!</definedName>
    <definedName name="Excel_BuiltIn_Print_Titles_25" localSheetId="5">#REF!</definedName>
    <definedName name="Excel_BuiltIn_Print_Titles_25">#REF!</definedName>
    <definedName name="Excel_BuiltIn_Print_Titles_26" localSheetId="12">#REF!</definedName>
    <definedName name="Excel_BuiltIn_Print_Titles_26" localSheetId="0">#REF!</definedName>
    <definedName name="Excel_BuiltIn_Print_Titles_26" localSheetId="16">#REF!</definedName>
    <definedName name="Excel_BuiltIn_Print_Titles_26" localSheetId="19">#REF!</definedName>
    <definedName name="Excel_BuiltIn_Print_Titles_26" localSheetId="7">#REF!</definedName>
    <definedName name="Excel_BuiltIn_Print_Titles_26" localSheetId="5">#REF!</definedName>
    <definedName name="Excel_BuiltIn_Print_Titles_26">#REF!</definedName>
    <definedName name="Excel_BuiltIn_Print_Titles_27" localSheetId="12">#REF!</definedName>
    <definedName name="Excel_BuiltIn_Print_Titles_27" localSheetId="0">#REF!</definedName>
    <definedName name="Excel_BuiltIn_Print_Titles_27" localSheetId="16">#REF!</definedName>
    <definedName name="Excel_BuiltIn_Print_Titles_27" localSheetId="19">#REF!</definedName>
    <definedName name="Excel_BuiltIn_Print_Titles_27" localSheetId="7">#REF!</definedName>
    <definedName name="Excel_BuiltIn_Print_Titles_27" localSheetId="5">#REF!</definedName>
    <definedName name="Excel_BuiltIn_Print_Titles_27">#REF!</definedName>
    <definedName name="Excel_BuiltIn_Print_Titles_28" localSheetId="12">#REF!</definedName>
    <definedName name="Excel_BuiltIn_Print_Titles_28" localSheetId="0">#REF!</definedName>
    <definedName name="Excel_BuiltIn_Print_Titles_28" localSheetId="16">#REF!</definedName>
    <definedName name="Excel_BuiltIn_Print_Titles_28" localSheetId="19">#REF!</definedName>
    <definedName name="Excel_BuiltIn_Print_Titles_28" localSheetId="7">#REF!</definedName>
    <definedName name="Excel_BuiltIn_Print_Titles_28" localSheetId="5">#REF!</definedName>
    <definedName name="Excel_BuiltIn_Print_Titles_28">#REF!</definedName>
    <definedName name="Excel_BuiltIn_Print_Titles_29" localSheetId="12">#REF!</definedName>
    <definedName name="Excel_BuiltIn_Print_Titles_29" localSheetId="0">#REF!</definedName>
    <definedName name="Excel_BuiltIn_Print_Titles_29" localSheetId="16">#REF!</definedName>
    <definedName name="Excel_BuiltIn_Print_Titles_29" localSheetId="19">#REF!</definedName>
    <definedName name="Excel_BuiltIn_Print_Titles_29" localSheetId="7">#REF!</definedName>
    <definedName name="Excel_BuiltIn_Print_Titles_29" localSheetId="5">#REF!</definedName>
    <definedName name="Excel_BuiltIn_Print_Titles_29">#REF!</definedName>
    <definedName name="Excel_BuiltIn_Print_Titles_3" localSheetId="12">#REF!</definedName>
    <definedName name="Excel_BuiltIn_Print_Titles_3" localSheetId="0">#REF!</definedName>
    <definedName name="Excel_BuiltIn_Print_Titles_3" localSheetId="16">#REF!</definedName>
    <definedName name="Excel_BuiltIn_Print_Titles_3" localSheetId="19">#REF!</definedName>
    <definedName name="Excel_BuiltIn_Print_Titles_3" localSheetId="7">#REF!</definedName>
    <definedName name="Excel_BuiltIn_Print_Titles_3" localSheetId="5">#REF!</definedName>
    <definedName name="Excel_BuiltIn_Print_Titles_3">#REF!</definedName>
    <definedName name="Excel_BuiltIn_Print_Titles_3_1_1_1">"$#ODWOŁANIE!.$A$6:$IV$13"</definedName>
    <definedName name="Excel_BuiltIn_Print_Titles_30" localSheetId="12">#REF!</definedName>
    <definedName name="Excel_BuiltIn_Print_Titles_30" localSheetId="0">#REF!</definedName>
    <definedName name="Excel_BuiltIn_Print_Titles_30" localSheetId="16">#REF!</definedName>
    <definedName name="Excel_BuiltIn_Print_Titles_30" localSheetId="19">#REF!</definedName>
    <definedName name="Excel_BuiltIn_Print_Titles_30" localSheetId="7">#REF!</definedName>
    <definedName name="Excel_BuiltIn_Print_Titles_30" localSheetId="5">#REF!</definedName>
    <definedName name="Excel_BuiltIn_Print_Titles_30">#REF!</definedName>
    <definedName name="Excel_BuiltIn_Print_Titles_32" localSheetId="12">#REF!</definedName>
    <definedName name="Excel_BuiltIn_Print_Titles_32" localSheetId="0">#REF!</definedName>
    <definedName name="Excel_BuiltIn_Print_Titles_32" localSheetId="16">#REF!</definedName>
    <definedName name="Excel_BuiltIn_Print_Titles_32" localSheetId="19">#REF!</definedName>
    <definedName name="Excel_BuiltIn_Print_Titles_32" localSheetId="7">#REF!</definedName>
    <definedName name="Excel_BuiltIn_Print_Titles_32" localSheetId="5">#REF!</definedName>
    <definedName name="Excel_BuiltIn_Print_Titles_32">#REF!</definedName>
    <definedName name="Excel_BuiltIn_Print_Titles_36" localSheetId="12">#REF!</definedName>
    <definedName name="Excel_BuiltIn_Print_Titles_36" localSheetId="0">#REF!</definedName>
    <definedName name="Excel_BuiltIn_Print_Titles_36" localSheetId="16">#REF!</definedName>
    <definedName name="Excel_BuiltIn_Print_Titles_36" localSheetId="19">#REF!</definedName>
    <definedName name="Excel_BuiltIn_Print_Titles_36" localSheetId="7">#REF!</definedName>
    <definedName name="Excel_BuiltIn_Print_Titles_36" localSheetId="5">#REF!</definedName>
    <definedName name="Excel_BuiltIn_Print_Titles_36">#REF!</definedName>
    <definedName name="Excel_BuiltIn_Print_Titles_38" localSheetId="12">#REF!</definedName>
    <definedName name="Excel_BuiltIn_Print_Titles_38" localSheetId="0">#REF!</definedName>
    <definedName name="Excel_BuiltIn_Print_Titles_38" localSheetId="16">#REF!</definedName>
    <definedName name="Excel_BuiltIn_Print_Titles_38" localSheetId="19">#REF!</definedName>
    <definedName name="Excel_BuiltIn_Print_Titles_38" localSheetId="7">#REF!</definedName>
    <definedName name="Excel_BuiltIn_Print_Titles_38" localSheetId="5">#REF!</definedName>
    <definedName name="Excel_BuiltIn_Print_Titles_38">#REF!</definedName>
    <definedName name="Excel_BuiltIn_Print_Titles_4">"$#ODWOŁANIE!.$A$4:$IV$13"</definedName>
    <definedName name="Excel_BuiltIn_Print_Titles_40" localSheetId="12">#REF!</definedName>
    <definedName name="Excel_BuiltIn_Print_Titles_40" localSheetId="0">#REF!</definedName>
    <definedName name="Excel_BuiltIn_Print_Titles_40" localSheetId="16">#REF!</definedName>
    <definedName name="Excel_BuiltIn_Print_Titles_40" localSheetId="19">#REF!</definedName>
    <definedName name="Excel_BuiltIn_Print_Titles_40" localSheetId="7">#REF!</definedName>
    <definedName name="Excel_BuiltIn_Print_Titles_40" localSheetId="5">#REF!</definedName>
    <definedName name="Excel_BuiltIn_Print_Titles_40">#REF!</definedName>
    <definedName name="Excel_BuiltIn_Print_Titles_42" localSheetId="12">#REF!</definedName>
    <definedName name="Excel_BuiltIn_Print_Titles_42" localSheetId="0">#REF!</definedName>
    <definedName name="Excel_BuiltIn_Print_Titles_42" localSheetId="16">#REF!</definedName>
    <definedName name="Excel_BuiltIn_Print_Titles_42" localSheetId="19">#REF!</definedName>
    <definedName name="Excel_BuiltIn_Print_Titles_42" localSheetId="7">#REF!</definedName>
    <definedName name="Excel_BuiltIn_Print_Titles_42" localSheetId="5">#REF!</definedName>
    <definedName name="Excel_BuiltIn_Print_Titles_42">#REF!</definedName>
    <definedName name="Excel_BuiltIn_Print_Titles_44" localSheetId="12">#REF!</definedName>
    <definedName name="Excel_BuiltIn_Print_Titles_44" localSheetId="0">#REF!</definedName>
    <definedName name="Excel_BuiltIn_Print_Titles_44" localSheetId="16">#REF!</definedName>
    <definedName name="Excel_BuiltIn_Print_Titles_44" localSheetId="19">#REF!</definedName>
    <definedName name="Excel_BuiltIn_Print_Titles_44" localSheetId="7">#REF!</definedName>
    <definedName name="Excel_BuiltIn_Print_Titles_44" localSheetId="5">#REF!</definedName>
    <definedName name="Excel_BuiltIn_Print_Titles_44">#REF!</definedName>
    <definedName name="Excel_BuiltIn_Print_Titles_46" localSheetId="12">#REF!</definedName>
    <definedName name="Excel_BuiltIn_Print_Titles_46" localSheetId="0">#REF!</definedName>
    <definedName name="Excel_BuiltIn_Print_Titles_46" localSheetId="16">#REF!</definedName>
    <definedName name="Excel_BuiltIn_Print_Titles_46" localSheetId="19">#REF!</definedName>
    <definedName name="Excel_BuiltIn_Print_Titles_46" localSheetId="7">#REF!</definedName>
    <definedName name="Excel_BuiltIn_Print_Titles_46" localSheetId="5">#REF!</definedName>
    <definedName name="Excel_BuiltIn_Print_Titles_46">#REF!</definedName>
    <definedName name="Excel_BuiltIn_Print_Titles_47" localSheetId="12">#REF!</definedName>
    <definedName name="Excel_BuiltIn_Print_Titles_47" localSheetId="0">#REF!</definedName>
    <definedName name="Excel_BuiltIn_Print_Titles_47" localSheetId="16">#REF!</definedName>
    <definedName name="Excel_BuiltIn_Print_Titles_47" localSheetId="19">#REF!</definedName>
    <definedName name="Excel_BuiltIn_Print_Titles_47" localSheetId="7">#REF!</definedName>
    <definedName name="Excel_BuiltIn_Print_Titles_47" localSheetId="5">#REF!</definedName>
    <definedName name="Excel_BuiltIn_Print_Titles_47">#REF!</definedName>
    <definedName name="Excel_BuiltIn_Print_Titles_5" localSheetId="12">#REF!</definedName>
    <definedName name="Excel_BuiltIn_Print_Titles_5" localSheetId="0">#REF!</definedName>
    <definedName name="Excel_BuiltIn_Print_Titles_5" localSheetId="16">#REF!</definedName>
    <definedName name="Excel_BuiltIn_Print_Titles_5" localSheetId="19">#REF!</definedName>
    <definedName name="Excel_BuiltIn_Print_Titles_5" localSheetId="7">#REF!</definedName>
    <definedName name="Excel_BuiltIn_Print_Titles_5" localSheetId="5">#REF!</definedName>
    <definedName name="Excel_BuiltIn_Print_Titles_5">#REF!</definedName>
    <definedName name="Excel_BuiltIn_Print_Titles_7" localSheetId="12">#REF!</definedName>
    <definedName name="Excel_BuiltIn_Print_Titles_7" localSheetId="0">#REF!</definedName>
    <definedName name="Excel_BuiltIn_Print_Titles_7" localSheetId="16">#REF!</definedName>
    <definedName name="Excel_BuiltIn_Print_Titles_7" localSheetId="19">#REF!</definedName>
    <definedName name="Excel_BuiltIn_Print_Titles_7" localSheetId="7">#REF!</definedName>
    <definedName name="Excel_BuiltIn_Print_Titles_7" localSheetId="5">#REF!</definedName>
    <definedName name="Excel_BuiltIn_Print_Titles_7">#REF!</definedName>
    <definedName name="Excel_BuiltIn_Print_Titles_7_1" localSheetId="12">#REF!</definedName>
    <definedName name="Excel_BuiltIn_Print_Titles_7_1" localSheetId="0">#REF!</definedName>
    <definedName name="Excel_BuiltIn_Print_Titles_7_1" localSheetId="16">#REF!</definedName>
    <definedName name="Excel_BuiltIn_Print_Titles_7_1" localSheetId="19">#REF!</definedName>
    <definedName name="Excel_BuiltIn_Print_Titles_7_1" localSheetId="7">#REF!</definedName>
    <definedName name="Excel_BuiltIn_Print_Titles_7_1" localSheetId="5">#REF!</definedName>
    <definedName name="Excel_BuiltIn_Print_Titles_7_1">#REF!</definedName>
    <definedName name="Excel_BuiltIn_Print_Titles_8" localSheetId="12">#REF!</definedName>
    <definedName name="Excel_BuiltIn_Print_Titles_8" localSheetId="0">#REF!</definedName>
    <definedName name="Excel_BuiltIn_Print_Titles_8" localSheetId="16">#REF!</definedName>
    <definedName name="Excel_BuiltIn_Print_Titles_8" localSheetId="19">#REF!</definedName>
    <definedName name="Excel_BuiltIn_Print_Titles_8" localSheetId="7">#REF!</definedName>
    <definedName name="Excel_BuiltIn_Print_Titles_8" localSheetId="5">#REF!</definedName>
    <definedName name="Excel_BuiltIn_Print_Titles_8">#REF!</definedName>
    <definedName name="excelblog_Dziesiatki" localSheetId="4">{"dziesięć";"dwadzieścia";"trzydzieści";"czterdzieści";"pięćdziesiąt";"sześćdziesiąt";"siedemdziesiąt";"osiemdziesiąt";"dziewięćdziesiąt"}</definedName>
    <definedName name="excelblog_Dziesiatki" localSheetId="6">{"dziesięć";"dwadzieścia";"trzydzieści";"czterdzieści";"pięćdziesiąt";"sześćdziesiąt";"siedemdziesiąt";"osiemdziesiąt";"dziewięćdziesiąt"}</definedName>
    <definedName name="excelblog_Dziesiatki" localSheetId="11">{"dziesięć";"dwadzieścia";"trzydzieści";"czterdzieści";"pięćdziesiąt";"sześćdziesiąt";"siedemdziesiąt";"osiemdziesiąt";"dziewięćdziesiąt"}</definedName>
    <definedName name="excelblog_Dziesiatki" localSheetId="12">{"dziesięć";"dwadzieścia";"trzydzieści";"czterdzieści";"pięćdziesiąt";"sześćdziesiąt";"siedemdziesiąt";"osiemdziesiąt";"dziewięćdziesiąt"}</definedName>
    <definedName name="excelblog_Dziesiatki" localSheetId="17">{"dziesięć";"dwadzieścia";"trzydzieści";"czterdzieści";"pięćdziesiąt";"sześćdziesiąt";"siedemdziesiąt";"osiemdziesiąt";"dziewięćdziesiąt"}</definedName>
    <definedName name="excelblog_Dziesiatki" localSheetId="15">{"dziesięć";"dwadzieścia";"trzydzieści";"czterdzieści";"pięćdziesiąt";"sześćdziesiąt";"siedemdziesiąt";"osiemdziesiąt";"dziewięćdziesiąt"}</definedName>
    <definedName name="excelblog_Dziesiatki" localSheetId="0">{"dziesięć";"dwadzieścia";"trzydzieści";"czterdzieści";"pięćdziesiąt";"sześćdziesiąt";"siedemdziesiąt";"osiemdziesiąt";"dziewięćdziesiąt"}</definedName>
    <definedName name="excelblog_Dziesiatki" localSheetId="16">{"dziesięć";"dwadzieścia";"trzydzieści";"czterdzieści";"pięćdziesiąt";"sześćdziesiąt";"siedemdziesiąt";"osiemdziesiąt";"dziewięćdziesiąt"}</definedName>
    <definedName name="excelblog_Dziesiatki" localSheetId="13">{"dziesięć";"dwadzieścia";"trzydzieści";"czterdzieści";"pięćdziesiąt";"sześćdziesiąt";"siedemdziesiąt";"osiemdziesiąt";"dziewięćdziesiąt"}</definedName>
    <definedName name="excelblog_Dziesiatki" localSheetId="10">{"dziesięć";"dwadzieścia";"trzydzieści";"czterdzieści";"pięćdziesiąt";"sześćdziesiąt";"siedemdziesiąt";"osiemdziesiąt";"dziewięćdziesiąt"}</definedName>
    <definedName name="excelblog_Dziesiatki" localSheetId="8">{"dziesięć";"dwadzieścia";"trzydzieści";"czterdzieści";"pięćdziesiąt";"sześćdziesiąt";"siedemdziesiąt";"osiemdziesiąt";"dziewięćdziesiąt"}</definedName>
    <definedName name="excelblog_Dziesiatki" localSheetId="9">{"dziesięć";"dwadzieścia";"trzydzieści";"czterdzieści";"pięćdziesiąt";"sześćdziesiąt";"siedemdziesiąt";"osiemdziesiąt";"dziewięćdziesiąt"}</definedName>
    <definedName name="excelblog_Dziesiatki" localSheetId="1">{"dziesięć";"dwadzieścia";"trzydzieści";"czterdzieści";"pięćdziesiąt";"sześćdziesiąt";"siedemdziesiąt";"osiemdziesiąt";"dziewięćdziesiąt"}</definedName>
    <definedName name="excelblog_Dziesiatki" localSheetId="7">{"dziesięć";"dwadzieścia";"trzydzieści";"czterdzieści";"pięćdziesiąt";"sześćdziesiąt";"siedemdziesiąt";"osiemdziesiąt";"dziewięćdziesiąt"}</definedName>
    <definedName name="excelblog_Dziesiatki" localSheetId="5">{"dziesięć";"dwadzieścia";"trzydzieści";"czterdzieści";"pięćdziesiąt";"sześćdziesiąt";"siedemdziesiąt";"osiemdziesiąt";"dziewięćdziesiąt"}</definedName>
    <definedName name="excelblog_Dziesiatki" localSheetId="18">{"dziesięć";"dwadzieścia";"trzydzieści";"czterdzieści";"pięćdziesiąt";"sześćdziesiąt";"siedemdziesiąt";"osiemdziesiąt";"dziewięćdziesiąt"}</definedName>
    <definedName name="excelblog_Dziesiatki" localSheetId="14">{"dziesięć";"dwadzieścia";"trzydzieści";"czterdzieści";"pięćdziesiąt";"sześćdziesiąt";"siedemdziesiąt";"osiemdziesiąt";"dziewięćdziesiąt"}</definedName>
    <definedName name="excelblog_Dziesiatki">{"dziesięć";"dwadzieścia";"trzydzieści";"czterdzieści";"pięćdziesiąt";"sześćdziesiąt";"siedemdziesiąt";"osiemdziesiąt";"dziewięćdziesiąt"}</definedName>
    <definedName name="excelblog_Jednosci" localSheetId="4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6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1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2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7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5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0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Jednosci" localSheetId="16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3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0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8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9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7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5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8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4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4">{"sto";"dwieście";"trzysta";"czterysta";"pięćset";"sześćset";"siedemset";"osiemset";"dziewięcset"}</definedName>
    <definedName name="excelblog_Setki" localSheetId="6">{"sto";"dwieście";"trzysta";"czterysta";"pięćset";"sześćset";"siedemset";"osiemset";"dziewięcset"}</definedName>
    <definedName name="excelblog_Setki" localSheetId="11">{"sto";"dwieście";"trzysta";"czterysta";"pięćset";"sześćset";"siedemset";"osiemset";"dziewięcset"}</definedName>
    <definedName name="excelblog_Setki" localSheetId="12">{"sto";"dwieście";"trzysta";"czterysta";"pięćset";"sześćset";"siedemset";"osiemset";"dziewięcset"}</definedName>
    <definedName name="excelblog_Setki" localSheetId="17">{"sto";"dwieście";"trzysta";"czterysta";"pięćset";"sześćset";"siedemset";"osiemset";"dziewięcset"}</definedName>
    <definedName name="excelblog_Setki" localSheetId="15">{"sto";"dwieście";"trzysta";"czterysta";"pięćset";"sześćset";"siedemset";"osiemset";"dziewięcset"}</definedName>
    <definedName name="excelblog_Setki" localSheetId="0">{"sto";"dwieście";"trzysta";"czterysta";"pięćset";"sześćset";"siedemset";"osiemset";"dziewięćset"}</definedName>
    <definedName name="excelblog_Setki" localSheetId="16">{"sto";"dwieście";"trzysta";"czterysta";"pięćset";"sześćset";"siedemset";"osiemset";"dziewięcset"}</definedName>
    <definedName name="excelblog_Setki" localSheetId="13">{"sto";"dwieście";"trzysta";"czterysta";"pięćset";"sześćset";"siedemset";"osiemset";"dziewięcset"}</definedName>
    <definedName name="excelblog_Setki" localSheetId="10">{"sto";"dwieście";"trzysta";"czterysta";"pięćset";"sześćset";"siedemset";"osiemset";"dziewięcset"}</definedName>
    <definedName name="excelblog_Setki" localSheetId="8">{"sto";"dwieście";"trzysta";"czterysta";"pięćset";"sześćset";"siedemset";"osiemset";"dziewięcset"}</definedName>
    <definedName name="excelblog_Setki" localSheetId="9">{"sto";"dwieście";"trzysta";"czterysta";"pięćset";"sześćset";"siedemset";"osiemset";"dziewięcset"}</definedName>
    <definedName name="excelblog_Setki" localSheetId="1">{"sto";"dwieście";"trzysta";"czterysta";"pięćset";"sześćset";"siedemset";"osiemset";"dziewięcset"}</definedName>
    <definedName name="excelblog_Setki" localSheetId="7">{"sto";"dwieście";"trzysta";"czterysta";"pięćset";"sześćset";"siedemset";"osiemset";"dziewięcset"}</definedName>
    <definedName name="excelblog_Setki" localSheetId="5">{"sto";"dwieście";"trzysta";"czterysta";"pięćset";"sześćset";"siedemset";"osiemset";"dziewięcset"}</definedName>
    <definedName name="excelblog_Setki" localSheetId="18">{"sto";"dwieście";"trzysta";"czterysta";"pięćset";"sześćset";"siedemset";"osiemset";"dziewięcset"}</definedName>
    <definedName name="excelblog_Setki" localSheetId="14">{"sto";"dwieście";"trzysta";"czterysta";"pięćset";"sześćset";"siedemset";"osiemset";"dziewięcset"}</definedName>
    <definedName name="excelblog_Setki">{"sto";"dwieście";"trzysta";"czterysta";"pięćset";"sześćset";"siedemset";"osiemset";"dziewięcset"}</definedName>
    <definedName name="ezr" localSheetId="12">#REF!</definedName>
    <definedName name="ezr" localSheetId="0">#REF!</definedName>
    <definedName name="ezr" localSheetId="16">#REF!</definedName>
    <definedName name="ezr" localSheetId="19">#REF!</definedName>
    <definedName name="ezr" localSheetId="7">#REF!</definedName>
    <definedName name="ezr" localSheetId="5">#REF!</definedName>
    <definedName name="ezr">#REF!</definedName>
    <definedName name="F" localSheetId="4">#REF!</definedName>
    <definedName name="F" localSheetId="6">#REF!</definedName>
    <definedName name="F" localSheetId="11">#REF!</definedName>
    <definedName name="F" localSheetId="12">#REF!</definedName>
    <definedName name="F" localSheetId="17">#REF!</definedName>
    <definedName name="F" localSheetId="15">#REF!</definedName>
    <definedName name="F" localSheetId="0">#REF!</definedName>
    <definedName name="F" localSheetId="16">#REF!</definedName>
    <definedName name="F" localSheetId="13">#REF!</definedName>
    <definedName name="F" localSheetId="10">#REF!</definedName>
    <definedName name="F" localSheetId="8">#REF!</definedName>
    <definedName name="F" localSheetId="9">#REF!</definedName>
    <definedName name="F" localSheetId="19">#REF!</definedName>
    <definedName name="F" localSheetId="1">#REF!</definedName>
    <definedName name="F" localSheetId="7">#REF!</definedName>
    <definedName name="F" localSheetId="5">#REF!</definedName>
    <definedName name="F" localSheetId="18">#REF!</definedName>
    <definedName name="F" localSheetId="14">#REF!</definedName>
    <definedName name="F">#REF!</definedName>
    <definedName name="factor" localSheetId="12">#REF!</definedName>
    <definedName name="factor" localSheetId="0">#REF!</definedName>
    <definedName name="factor" localSheetId="16">#REF!</definedName>
    <definedName name="factor" localSheetId="19">#REF!</definedName>
    <definedName name="factor" localSheetId="7">#REF!</definedName>
    <definedName name="factor" localSheetId="5">#REF!</definedName>
    <definedName name="factor">#REF!</definedName>
    <definedName name="fdgsd" localSheetId="12">#REF!</definedName>
    <definedName name="fdgsd" localSheetId="0">#REF!</definedName>
    <definedName name="fdgsd" localSheetId="16">#REF!</definedName>
    <definedName name="fdgsd" localSheetId="19">#REF!</definedName>
    <definedName name="fdgsd" localSheetId="7">#REF!</definedName>
    <definedName name="fdgsd" localSheetId="5">#REF!</definedName>
    <definedName name="fdgsd">#REF!</definedName>
    <definedName name="fdr" localSheetId="12">#REF!</definedName>
    <definedName name="fdr" localSheetId="0">#REF!</definedName>
    <definedName name="fdr" localSheetId="16">#REF!</definedName>
    <definedName name="fdr" localSheetId="19">#REF!</definedName>
    <definedName name="fdr" localSheetId="7">#REF!</definedName>
    <definedName name="fdr" localSheetId="5">#REF!</definedName>
    <definedName name="fdr">#REF!</definedName>
    <definedName name="feawr" localSheetId="12">#REF!</definedName>
    <definedName name="feawr" localSheetId="0">#REF!</definedName>
    <definedName name="feawr" localSheetId="16">#REF!</definedName>
    <definedName name="feawr" localSheetId="19">#REF!</definedName>
    <definedName name="feawr" localSheetId="7">#REF!</definedName>
    <definedName name="feawr" localSheetId="5">#REF!</definedName>
    <definedName name="feawr">#REF!</definedName>
    <definedName name="fer" localSheetId="12">#REF!</definedName>
    <definedName name="fer" localSheetId="0">#REF!</definedName>
    <definedName name="fer" localSheetId="16">#REF!</definedName>
    <definedName name="fer" localSheetId="19">#REF!</definedName>
    <definedName name="fer" localSheetId="7">#REF!</definedName>
    <definedName name="fer" localSheetId="5">#REF!</definedName>
    <definedName name="fer">#REF!</definedName>
    <definedName name="ferg" localSheetId="12">#REF!</definedName>
    <definedName name="ferg" localSheetId="0">#REF!</definedName>
    <definedName name="ferg" localSheetId="16">#REF!</definedName>
    <definedName name="ferg" localSheetId="19">#REF!</definedName>
    <definedName name="ferg" localSheetId="7">#REF!</definedName>
    <definedName name="ferg" localSheetId="5">#REF!</definedName>
    <definedName name="ferg">#REF!</definedName>
    <definedName name="fesdr" localSheetId="12">#REF!</definedName>
    <definedName name="fesdr" localSheetId="0">#REF!</definedName>
    <definedName name="fesdr" localSheetId="16">#REF!</definedName>
    <definedName name="fesdr" localSheetId="19">#REF!</definedName>
    <definedName name="fesdr" localSheetId="7">#REF!</definedName>
    <definedName name="fesdr" localSheetId="5">#REF!</definedName>
    <definedName name="fesdr">#REF!</definedName>
    <definedName name="FF" localSheetId="12">#REF!</definedName>
    <definedName name="FF" localSheetId="0">#REF!</definedName>
    <definedName name="FF" localSheetId="16">#REF!</definedName>
    <definedName name="FF" localSheetId="19">#REF!</definedName>
    <definedName name="FF" localSheetId="7">#REF!</definedName>
    <definedName name="FF" localSheetId="5">#REF!</definedName>
    <definedName name="FF">#REF!</definedName>
    <definedName name="fg" localSheetId="12">#REF!</definedName>
    <definedName name="fg" localSheetId="0">#REF!</definedName>
    <definedName name="fg" localSheetId="16">#REF!</definedName>
    <definedName name="fg" localSheetId="19">#REF!</definedName>
    <definedName name="fg" localSheetId="7">#REF!</definedName>
    <definedName name="fg" localSheetId="5">#REF!</definedName>
    <definedName name="fg">#REF!</definedName>
    <definedName name="fsd" localSheetId="12">#REF!</definedName>
    <definedName name="fsd" localSheetId="0">#REF!</definedName>
    <definedName name="fsd" localSheetId="16">#REF!</definedName>
    <definedName name="fsd" localSheetId="19">#REF!</definedName>
    <definedName name="fsd" localSheetId="7">#REF!</definedName>
    <definedName name="fsd" localSheetId="5">#REF!</definedName>
    <definedName name="fsd">#REF!</definedName>
    <definedName name="fsdf" localSheetId="12">#REF!</definedName>
    <definedName name="fsdf" localSheetId="0">#REF!</definedName>
    <definedName name="fsdf" localSheetId="16">#REF!</definedName>
    <definedName name="fsdf" localSheetId="19">#REF!</definedName>
    <definedName name="fsdf" localSheetId="7">#REF!</definedName>
    <definedName name="fsdf" localSheetId="5">#REF!</definedName>
    <definedName name="fsdf">#REF!</definedName>
    <definedName name="fwfwe" localSheetId="12">#REF!</definedName>
    <definedName name="fwfwe" localSheetId="0">#REF!</definedName>
    <definedName name="fwfwe" localSheetId="16">#REF!</definedName>
    <definedName name="fwfwe" localSheetId="19">#REF!</definedName>
    <definedName name="fwfwe" localSheetId="7">#REF!</definedName>
    <definedName name="fwfwe" localSheetId="5">#REF!</definedName>
    <definedName name="fwfwe">#REF!</definedName>
    <definedName name="G" localSheetId="12">#REF!</definedName>
    <definedName name="G" localSheetId="0">#REF!</definedName>
    <definedName name="G" localSheetId="16">#REF!</definedName>
    <definedName name="G" localSheetId="19">#REF!</definedName>
    <definedName name="G" localSheetId="7">#REF!</definedName>
    <definedName name="G" localSheetId="5">#REF!</definedName>
    <definedName name="G">#REF!</definedName>
    <definedName name="gd" localSheetId="12">#REF!</definedName>
    <definedName name="gd" localSheetId="0">#REF!</definedName>
    <definedName name="gd" localSheetId="16">#REF!</definedName>
    <definedName name="gd" localSheetId="19">#REF!</definedName>
    <definedName name="gd" localSheetId="7">#REF!</definedName>
    <definedName name="gd" localSheetId="5">#REF!</definedName>
    <definedName name="gd">#REF!</definedName>
    <definedName name="gdf" localSheetId="12">#REF!</definedName>
    <definedName name="gdf" localSheetId="0">#REF!</definedName>
    <definedName name="gdf" localSheetId="16">#REF!</definedName>
    <definedName name="gdf" localSheetId="19">#REF!</definedName>
    <definedName name="gdf" localSheetId="7">#REF!</definedName>
    <definedName name="gdf" localSheetId="5">#REF!</definedName>
    <definedName name="gdf">#REF!</definedName>
    <definedName name="gdfg" localSheetId="12">#REF!</definedName>
    <definedName name="gdfg" localSheetId="0">#REF!</definedName>
    <definedName name="gdfg" localSheetId="16">#REF!</definedName>
    <definedName name="gdfg" localSheetId="19">#REF!</definedName>
    <definedName name="gdfg" localSheetId="7">#REF!</definedName>
    <definedName name="gdfg" localSheetId="5">#REF!</definedName>
    <definedName name="gdfg">#REF!</definedName>
    <definedName name="gdg" localSheetId="12">#REF!</definedName>
    <definedName name="gdg" localSheetId="0">#REF!</definedName>
    <definedName name="gdg" localSheetId="16">#REF!</definedName>
    <definedName name="gdg" localSheetId="19">#REF!</definedName>
    <definedName name="gdg" localSheetId="7">#REF!</definedName>
    <definedName name="gdg" localSheetId="5">#REF!</definedName>
    <definedName name="gdg">#REF!</definedName>
    <definedName name="gdrz" localSheetId="12">#REF!</definedName>
    <definedName name="gdrz" localSheetId="0">#REF!</definedName>
    <definedName name="gdrz" localSheetId="16">#REF!</definedName>
    <definedName name="gdrz" localSheetId="19">#REF!</definedName>
    <definedName name="gdrz" localSheetId="7">#REF!</definedName>
    <definedName name="gdrz" localSheetId="5">#REF!</definedName>
    <definedName name="gdrz">#REF!</definedName>
    <definedName name="gdsf" localSheetId="12">#REF!</definedName>
    <definedName name="gdsf" localSheetId="0">#REF!</definedName>
    <definedName name="gdsf" localSheetId="16">#REF!</definedName>
    <definedName name="gdsf" localSheetId="19">#REF!</definedName>
    <definedName name="gdsf" localSheetId="7">#REF!</definedName>
    <definedName name="gdsf" localSheetId="5">#REF!</definedName>
    <definedName name="gdsf">#REF!</definedName>
    <definedName name="gdz" localSheetId="12">#REF!</definedName>
    <definedName name="gdz" localSheetId="0">#REF!</definedName>
    <definedName name="gdz" localSheetId="16">#REF!</definedName>
    <definedName name="gdz" localSheetId="19">#REF!</definedName>
    <definedName name="gdz" localSheetId="7">#REF!</definedName>
    <definedName name="gdz" localSheetId="5">#REF!</definedName>
    <definedName name="gdz">#REF!</definedName>
    <definedName name="gear" localSheetId="12">#REF!</definedName>
    <definedName name="gear" localSheetId="0">#REF!</definedName>
    <definedName name="gear" localSheetId="16">#REF!</definedName>
    <definedName name="gear" localSheetId="19">#REF!</definedName>
    <definedName name="gear" localSheetId="7">#REF!</definedName>
    <definedName name="gear" localSheetId="5">#REF!</definedName>
    <definedName name="gear">#REF!</definedName>
    <definedName name="gedr" localSheetId="12">#REF!</definedName>
    <definedName name="gedr" localSheetId="0">#REF!</definedName>
    <definedName name="gedr" localSheetId="16">#REF!</definedName>
    <definedName name="gedr" localSheetId="19">#REF!</definedName>
    <definedName name="gedr" localSheetId="7">#REF!</definedName>
    <definedName name="gedr" localSheetId="5">#REF!</definedName>
    <definedName name="gedr">#REF!</definedName>
    <definedName name="general" localSheetId="0">[6]D2_odc_I!#REF!</definedName>
    <definedName name="general" localSheetId="19">[6]D2_odc_I!#REF!</definedName>
    <definedName name="general">[6]D2_odc_I!#REF!</definedName>
    <definedName name="geodezja" localSheetId="12">#REF!</definedName>
    <definedName name="geodezja" localSheetId="0">#REF!</definedName>
    <definedName name="geodezja" localSheetId="16">#REF!</definedName>
    <definedName name="geodezja" localSheetId="19">#REF!</definedName>
    <definedName name="geodezja" localSheetId="7">#REF!</definedName>
    <definedName name="geodezja" localSheetId="5">#REF!</definedName>
    <definedName name="geodezja">#REF!</definedName>
    <definedName name="gezr" localSheetId="12">#REF!</definedName>
    <definedName name="gezr" localSheetId="0">#REF!</definedName>
    <definedName name="gezr" localSheetId="16">#REF!</definedName>
    <definedName name="gezr" localSheetId="19">#REF!</definedName>
    <definedName name="gezr" localSheetId="7">#REF!</definedName>
    <definedName name="gezr" localSheetId="5">#REF!</definedName>
    <definedName name="gezr">#REF!</definedName>
    <definedName name="gfdz" localSheetId="12">#REF!</definedName>
    <definedName name="gfdz" localSheetId="0">#REF!</definedName>
    <definedName name="gfdz" localSheetId="16">#REF!</definedName>
    <definedName name="gfdz" localSheetId="19">#REF!</definedName>
    <definedName name="gfdz" localSheetId="7">#REF!</definedName>
    <definedName name="gfdz" localSheetId="5">#REF!</definedName>
    <definedName name="gfdz">#REF!</definedName>
    <definedName name="gh" localSheetId="12">#REF!</definedName>
    <definedName name="gh" localSheetId="0">#REF!</definedName>
    <definedName name="gh" localSheetId="16">#REF!</definedName>
    <definedName name="gh" localSheetId="19">#REF!</definedName>
    <definedName name="gh" localSheetId="7">#REF!</definedName>
    <definedName name="gh" localSheetId="5">#REF!</definedName>
    <definedName name="gh">#REF!</definedName>
    <definedName name="gr" localSheetId="12">#REF!</definedName>
    <definedName name="gr" localSheetId="0">#REF!</definedName>
    <definedName name="gr" localSheetId="16">#REF!</definedName>
    <definedName name="gr" localSheetId="19">#REF!</definedName>
    <definedName name="gr" localSheetId="7">#REF!</definedName>
    <definedName name="gr" localSheetId="5">#REF!</definedName>
    <definedName name="gr">#REF!</definedName>
    <definedName name="GRCH">[3]Ogólne!$E$43</definedName>
    <definedName name="grg" localSheetId="12">#REF!</definedName>
    <definedName name="grg" localSheetId="0">#REF!</definedName>
    <definedName name="grg" localSheetId="16">#REF!</definedName>
    <definedName name="grg" localSheetId="19">#REF!</definedName>
    <definedName name="grg" localSheetId="7">#REF!</definedName>
    <definedName name="grg" localSheetId="5">#REF!</definedName>
    <definedName name="grg">#REF!</definedName>
    <definedName name="GROCH">[3]Ogólne!$E$51</definedName>
    <definedName name="GRPŁ">[3]Ogólne!$E$26</definedName>
    <definedName name="gsagg" localSheetId="12">#REF!</definedName>
    <definedName name="gsagg" localSheetId="0">#REF!</definedName>
    <definedName name="gsagg" localSheetId="16">#REF!</definedName>
    <definedName name="gsagg" localSheetId="19">#REF!</definedName>
    <definedName name="gsagg" localSheetId="7">#REF!</definedName>
    <definedName name="gsagg" localSheetId="5">#REF!</definedName>
    <definedName name="gsagg">#REF!</definedName>
    <definedName name="gzd" localSheetId="12">#REF!</definedName>
    <definedName name="gzd" localSheetId="0">#REF!</definedName>
    <definedName name="gzd" localSheetId="16">#REF!</definedName>
    <definedName name="gzd" localSheetId="19">#REF!</definedName>
    <definedName name="gzd" localSheetId="7">#REF!</definedName>
    <definedName name="gzd" localSheetId="5">#REF!</definedName>
    <definedName name="gzd">#REF!</definedName>
    <definedName name="gzdf" localSheetId="12">#REF!</definedName>
    <definedName name="gzdf" localSheetId="0">#REF!</definedName>
    <definedName name="gzdf" localSheetId="16">#REF!</definedName>
    <definedName name="gzdf" localSheetId="19">#REF!</definedName>
    <definedName name="gzdf" localSheetId="7">#REF!</definedName>
    <definedName name="gzdf" localSheetId="5">#REF!</definedName>
    <definedName name="gzdf">#REF!</definedName>
    <definedName name="gzdr" localSheetId="12">#REF!</definedName>
    <definedName name="gzdr" localSheetId="0">#REF!</definedName>
    <definedName name="gzdr" localSheetId="16">#REF!</definedName>
    <definedName name="gzdr" localSheetId="19">#REF!</definedName>
    <definedName name="gzdr" localSheetId="7">#REF!</definedName>
    <definedName name="gzdr" localSheetId="5">#REF!</definedName>
    <definedName name="gzdr">#REF!</definedName>
    <definedName name="gze" localSheetId="12">#REF!</definedName>
    <definedName name="gze" localSheetId="0">#REF!</definedName>
    <definedName name="gze" localSheetId="16">#REF!</definedName>
    <definedName name="gze" localSheetId="19">#REF!</definedName>
    <definedName name="gze" localSheetId="7">#REF!</definedName>
    <definedName name="gze" localSheetId="5">#REF!</definedName>
    <definedName name="gze">#REF!</definedName>
    <definedName name="h" localSheetId="0">'[1]106.Przepust DK36'!#REF!</definedName>
    <definedName name="h" localSheetId="19">'[1]106.Przepust DK36'!#REF!</definedName>
    <definedName name="h">'[1]106.Przepust DK36'!#REF!</definedName>
    <definedName name="hjhnbbhj7" localSheetId="12">#REF!,#REF!</definedName>
    <definedName name="hjhnbbhj7" localSheetId="0">#REF!,#REF!</definedName>
    <definedName name="hjhnbbhj7" localSheetId="16">#REF!,#REF!</definedName>
    <definedName name="hjhnbbhj7" localSheetId="19">#REF!,#REF!</definedName>
    <definedName name="hjhnbbhj7" localSheetId="7">#REF!,#REF!</definedName>
    <definedName name="hjhnbbhj7" localSheetId="5">#REF!,#REF!</definedName>
    <definedName name="hjhnbbhj7">#REF!,#REF!</definedName>
    <definedName name="hliyh" localSheetId="12">#REF!</definedName>
    <definedName name="hliyh" localSheetId="0">#REF!</definedName>
    <definedName name="hliyh" localSheetId="16">#REF!</definedName>
    <definedName name="hliyh" localSheetId="19">#REF!</definedName>
    <definedName name="hliyh" localSheetId="7">#REF!</definedName>
    <definedName name="hliyh" localSheetId="5">#REF!</definedName>
    <definedName name="hliyh">#REF!</definedName>
    <definedName name="HN" localSheetId="0">'[1]106.Przepust DK36'!#REF!</definedName>
    <definedName name="HN" localSheetId="19">'[1]106.Przepust DK36'!#REF!</definedName>
    <definedName name="HN" localSheetId="5">'[1]106.Przepust DK36'!#REF!</definedName>
    <definedName name="HN">'[1]106.Przepust DK36'!#REF!</definedName>
    <definedName name="Ht" localSheetId="0">'[1]106.Przepust DK36'!#REF!</definedName>
    <definedName name="Ht" localSheetId="19">'[1]106.Przepust DK36'!#REF!</definedName>
    <definedName name="Ht" localSheetId="5">'[1]106.Przepust DK36'!#REF!</definedName>
    <definedName name="Ht">'[1]106.Przepust DK36'!#REF!</definedName>
    <definedName name="i" localSheetId="12">#REF!</definedName>
    <definedName name="i" localSheetId="0">#REF!</definedName>
    <definedName name="i" localSheetId="16">#REF!</definedName>
    <definedName name="i" localSheetId="19">#REF!</definedName>
    <definedName name="i" localSheetId="7">#REF!</definedName>
    <definedName name="i" localSheetId="5">#REF!</definedName>
    <definedName name="i">#REF!</definedName>
    <definedName name="igf67it6it6iug" localSheetId="12">#REF!</definedName>
    <definedName name="igf67it6it6iug" localSheetId="0">#REF!</definedName>
    <definedName name="igf67it6it6iug" localSheetId="16">#REF!</definedName>
    <definedName name="igf67it6it6iug" localSheetId="19">#REF!</definedName>
    <definedName name="igf67it6it6iug" localSheetId="7">#REF!</definedName>
    <definedName name="igf67it6it6iug" localSheetId="5">#REF!</definedName>
    <definedName name="igf67it6it6iug">#REF!</definedName>
    <definedName name="ii" localSheetId="12">#REF!</definedName>
    <definedName name="ii" localSheetId="0">#REF!</definedName>
    <definedName name="ii" localSheetId="16">#REF!</definedName>
    <definedName name="ii" localSheetId="19">#REF!</definedName>
    <definedName name="ii" localSheetId="7">#REF!</definedName>
    <definedName name="ii" localSheetId="5">#REF!</definedName>
    <definedName name="ii">#REF!</definedName>
    <definedName name="io" localSheetId="12">#REF!</definedName>
    <definedName name="io" localSheetId="0">#REF!</definedName>
    <definedName name="io" localSheetId="16">#REF!</definedName>
    <definedName name="io" localSheetId="19">#REF!</definedName>
    <definedName name="io" localSheetId="7">#REF!</definedName>
    <definedName name="io" localSheetId="5">#REF!</definedName>
    <definedName name="io">#REF!</definedName>
    <definedName name="ioi" localSheetId="12">#REF!</definedName>
    <definedName name="ioi" localSheetId="0">#REF!</definedName>
    <definedName name="ioi" localSheetId="16">#REF!</definedName>
    <definedName name="ioi" localSheetId="19">#REF!</definedName>
    <definedName name="ioi" localSheetId="7">#REF!</definedName>
    <definedName name="ioi" localSheetId="5">#REF!</definedName>
    <definedName name="ioi">#REF!</definedName>
    <definedName name="ioio" localSheetId="12">#REF!</definedName>
    <definedName name="ioio" localSheetId="0">#REF!</definedName>
    <definedName name="ioio" localSheetId="16">#REF!</definedName>
    <definedName name="ioio" localSheetId="19">#REF!</definedName>
    <definedName name="ioio" localSheetId="7">#REF!</definedName>
    <definedName name="ioio" localSheetId="5">#REF!</definedName>
    <definedName name="ioio">#REF!</definedName>
    <definedName name="ioioio" localSheetId="12">#REF!</definedName>
    <definedName name="ioioio" localSheetId="0">#REF!</definedName>
    <definedName name="ioioio" localSheetId="16">#REF!</definedName>
    <definedName name="ioioio" localSheetId="19">#REF!</definedName>
    <definedName name="ioioio" localSheetId="7">#REF!</definedName>
    <definedName name="ioioio" localSheetId="5">#REF!</definedName>
    <definedName name="ioioio">#REF!</definedName>
    <definedName name="ioioioioi" localSheetId="12">#REF!</definedName>
    <definedName name="ioioioioi" localSheetId="0">#REF!</definedName>
    <definedName name="ioioioioi" localSheetId="16">#REF!</definedName>
    <definedName name="ioioioioi" localSheetId="19">#REF!</definedName>
    <definedName name="ioioioioi" localSheetId="7">#REF!</definedName>
    <definedName name="ioioioioi" localSheetId="5">#REF!</definedName>
    <definedName name="ioioioioi">#REF!</definedName>
    <definedName name="ioitiuotuiotuioituo" localSheetId="12">#REF!</definedName>
    <definedName name="ioitiuotuiotuioituo" localSheetId="0">#REF!</definedName>
    <definedName name="ioitiuotuiotuioituo" localSheetId="16">#REF!</definedName>
    <definedName name="ioitiuotuiotuioituo" localSheetId="19">#REF!</definedName>
    <definedName name="ioitiuotuiotuioituo" localSheetId="7">#REF!</definedName>
    <definedName name="ioitiuotuiotuioituo" localSheetId="5">#REF!</definedName>
    <definedName name="ioitiuotuiotuioituo">#REF!</definedName>
    <definedName name="iuoi" localSheetId="12">#REF!</definedName>
    <definedName name="iuoi" localSheetId="0">#REF!</definedName>
    <definedName name="iuoi" localSheetId="16">#REF!</definedName>
    <definedName name="iuoi" localSheetId="19">#REF!</definedName>
    <definedName name="iuoi" localSheetId="7">#REF!</definedName>
    <definedName name="iuoi" localSheetId="5">#REF!</definedName>
    <definedName name="iuoi">#REF!</definedName>
    <definedName name="JEZYK">'[9]PODSUMOWANIE-TOTAL'!$B$311:$B$312</definedName>
    <definedName name="kan" localSheetId="12">#REF!</definedName>
    <definedName name="kan" localSheetId="0">#REF!</definedName>
    <definedName name="kan" localSheetId="16">#REF!</definedName>
    <definedName name="kan" localSheetId="19">#REF!</definedName>
    <definedName name="kan" localSheetId="7">#REF!</definedName>
    <definedName name="kan" localSheetId="5">#REF!</definedName>
    <definedName name="kan">#REF!</definedName>
    <definedName name="Kategoria" localSheetId="0">'[10]Zestawienie RMS'!#REF!</definedName>
    <definedName name="Kategoria" localSheetId="19">'[10]Zestawienie RMS'!#REF!</definedName>
    <definedName name="Kategoria" localSheetId="5">'[10]Zestawienie RMS'!#REF!</definedName>
    <definedName name="Kategoria">'[10]Zestawienie RMS'!#REF!</definedName>
    <definedName name="kerb" localSheetId="12">#REF!</definedName>
    <definedName name="kerb" localSheetId="0">#REF!</definedName>
    <definedName name="kerb" localSheetId="16">#REF!</definedName>
    <definedName name="kerb" localSheetId="19">#REF!</definedName>
    <definedName name="kerb" localSheetId="7">#REF!</definedName>
    <definedName name="kerb" localSheetId="5">#REF!</definedName>
    <definedName name="kerb">#REF!</definedName>
    <definedName name="kk" localSheetId="12">#REF!</definedName>
    <definedName name="kk" localSheetId="0">#REF!</definedName>
    <definedName name="kk" localSheetId="16">#REF!</definedName>
    <definedName name="kk" localSheetId="19">#REF!</definedName>
    <definedName name="kk" localSheetId="7">#REF!</definedName>
    <definedName name="kk" localSheetId="5">#REF!</definedName>
    <definedName name="kk">#REF!</definedName>
    <definedName name="KRZAN">[3]Ogólne!$E$39</definedName>
    <definedName name="kurs">4.2735</definedName>
    <definedName name="KwotaVAT" localSheetId="19">'[4]04cz1'!#REF!</definedName>
    <definedName name="KwotaVAT">'[4]04cz1'!#REF!</definedName>
    <definedName name="KwotaVAT2" localSheetId="19">'[5]Tabela elementów'!#REF!</definedName>
    <definedName name="KwotaVAT2">'[5]Tabela elementów'!#REF!</definedName>
    <definedName name="LICZBAPOMOSTOW">[3]Ogólne!$E$2</definedName>
    <definedName name="lp" localSheetId="12">#REF!</definedName>
    <definedName name="lp" localSheetId="0">#REF!</definedName>
    <definedName name="lp" localSheetId="16">#REF!</definedName>
    <definedName name="lp" localSheetId="19">#REF!</definedName>
    <definedName name="lp" localSheetId="7">#REF!</definedName>
    <definedName name="lp" localSheetId="5">#REF!</definedName>
    <definedName name="lp">#REF!</definedName>
    <definedName name="MASAKOTWY">[3]Ogólne!$E$34</definedName>
    <definedName name="mn" localSheetId="19">[11]Elektryka!#REF!</definedName>
    <definedName name="mn">[11]Elektryka!#REF!</definedName>
    <definedName name="NACHZASYPKA">[3]Ogólne!$E$63</definedName>
    <definedName name="Nagłówek" localSheetId="19">'[4]03cz1'!#REF!</definedName>
    <definedName name="Nagłówek">'[4]03cz1'!#REF!</definedName>
    <definedName name="NR_ZAPOTRZEBOWANIA">[2]Pomocniczy!$C$2</definedName>
    <definedName name="o" localSheetId="12">#REF!</definedName>
    <definedName name="o" localSheetId="0">#REF!</definedName>
    <definedName name="o" localSheetId="16">#REF!</definedName>
    <definedName name="o" localSheetId="19">#REF!</definedName>
    <definedName name="o" localSheetId="7">#REF!</definedName>
    <definedName name="o" localSheetId="5">#REF!</definedName>
    <definedName name="o">#REF!</definedName>
    <definedName name="o0" localSheetId="12">#REF!</definedName>
    <definedName name="o0" localSheetId="0">#REF!</definedName>
    <definedName name="o0" localSheetId="16">#REF!</definedName>
    <definedName name="o0" localSheetId="19">#REF!</definedName>
    <definedName name="o0" localSheetId="7">#REF!</definedName>
    <definedName name="o0" localSheetId="5">#REF!</definedName>
    <definedName name="o0">#REF!</definedName>
    <definedName name="Obiekt" localSheetId="0">'[4]03cz1'!#REF!</definedName>
    <definedName name="Obiekt" localSheetId="19">'[4]03cz1'!#REF!</definedName>
    <definedName name="Obiekt" localSheetId="5">'[4]03cz1'!#REF!</definedName>
    <definedName name="Obiekt">'[4]03cz1'!#REF!</definedName>
    <definedName name="Obiekt2" localSheetId="0">'[5]Tabela elementów'!#REF!</definedName>
    <definedName name="Obiekt2" localSheetId="19">'[5]Tabela elementów'!#REF!</definedName>
    <definedName name="Obiekt2" localSheetId="5">'[5]Tabela elementów'!#REF!</definedName>
    <definedName name="Obiekt2">'[5]Tabela elementów'!#REF!</definedName>
    <definedName name="OBLICZENIA_KS" localSheetId="12">#REF!</definedName>
    <definedName name="OBLICZENIA_KS" localSheetId="0">#REF!</definedName>
    <definedName name="OBLICZENIA_KS" localSheetId="16">#REF!</definedName>
    <definedName name="OBLICZENIA_KS" localSheetId="19">#REF!</definedName>
    <definedName name="OBLICZENIA_KS" localSheetId="7">#REF!</definedName>
    <definedName name="OBLICZENIA_KS" localSheetId="5">#REF!</definedName>
    <definedName name="OBLICZENIA_KS">#REF!</definedName>
    <definedName name="_xlnm.Print_Area" localSheetId="4">dm00!$A$1:$H$7</definedName>
    <definedName name="_xlnm.Print_Area" localSheetId="6">DR!$A$1:$G$179</definedName>
    <definedName name="_xlnm.Print_Area" localSheetId="11">EN!$A$1:$G$88</definedName>
    <definedName name="_xlnm.Print_Area" localSheetId="12">EZ!$A$1:$G$19</definedName>
    <definedName name="_xlnm.Print_Area" localSheetId="17">G!$A$1:$G$15</definedName>
    <definedName name="_xlnm.Print_Area" localSheetId="15">KS!$A$1:$G$15</definedName>
    <definedName name="_xlnm.Print_Area" localSheetId="0">#REF!</definedName>
    <definedName name="_xlnm.Print_Area" localSheetId="16">OD!$A$1:$G$34</definedName>
    <definedName name="_xlnm.Print_Area" localSheetId="13">OŚ!$A$1:$G$27</definedName>
    <definedName name="_xlnm.Print_Area" localSheetId="10">'PKP - ek'!$A$1:$G$47</definedName>
    <definedName name="_xlnm.Print_Area" localSheetId="8">'PKP - mko'!$A$1:$G$46</definedName>
    <definedName name="_xlnm.Print_Area" localSheetId="9">PKP_ki!$A$1:$G$27</definedName>
    <definedName name="_xlnm.Print_Area" localSheetId="19">SRK!$A$1:$G$39</definedName>
    <definedName name="_xlnm.Print_Area" localSheetId="1">str_tyt!$A$1:$F$23</definedName>
    <definedName name="_xlnm.Print_Area" localSheetId="7">ŚO!$A$1:$G$84</definedName>
    <definedName name="_xlnm.Print_Area" localSheetId="5">TD!$A$1:$G$71</definedName>
    <definedName name="_xlnm.Print_Area" localSheetId="18">TEL!$A$1:$G$129</definedName>
    <definedName name="_xlnm.Print_Area" localSheetId="14">W!$A$1:$G$28</definedName>
    <definedName name="_xlnm.Print_Area" localSheetId="3">ZZK!$A$1:$C$26</definedName>
    <definedName name="_xlnm.Print_Area">#REF!</definedName>
    <definedName name="OCHLAP">[3]Ogólne!$E$52</definedName>
    <definedName name="ODLPŁYTY">[3]Ogólne!$E$62</definedName>
    <definedName name="ODSCH">[3]Ogólne!$E$41</definedName>
    <definedName name="ODSWYK">[3]Ogólne!$E$42</definedName>
    <definedName name="ODSZASYPKA">[3]Ogólne!$E$64</definedName>
    <definedName name="oi" localSheetId="12">#REF!</definedName>
    <definedName name="oi" localSheetId="0">#REF!</definedName>
    <definedName name="oi" localSheetId="16">#REF!</definedName>
    <definedName name="oi" localSheetId="19">#REF!</definedName>
    <definedName name="oi" localSheetId="7">#REF!</definedName>
    <definedName name="oi" localSheetId="5">#REF!</definedName>
    <definedName name="oi">#REF!</definedName>
    <definedName name="oio" localSheetId="12">#REF!</definedName>
    <definedName name="oio" localSheetId="0">#REF!</definedName>
    <definedName name="oio" localSheetId="16">#REF!</definedName>
    <definedName name="oio" localSheetId="19">#REF!</definedName>
    <definedName name="oio" localSheetId="7">#REF!</definedName>
    <definedName name="oio" localSheetId="5">#REF!</definedName>
    <definedName name="oio">#REF!</definedName>
    <definedName name="oioi" localSheetId="12">#REF!</definedName>
    <definedName name="oioi" localSheetId="0">#REF!</definedName>
    <definedName name="oioi" localSheetId="16">#REF!</definedName>
    <definedName name="oioi" localSheetId="19">#REF!</definedName>
    <definedName name="oioi" localSheetId="7">#REF!</definedName>
    <definedName name="oioi" localSheetId="5">#REF!</definedName>
    <definedName name="oioi">#REF!</definedName>
    <definedName name="oioio" localSheetId="12">#REF!</definedName>
    <definedName name="oioio" localSheetId="0">#REF!</definedName>
    <definedName name="oioio" localSheetId="16">#REF!</definedName>
    <definedName name="oioio" localSheetId="19">#REF!</definedName>
    <definedName name="oioio" localSheetId="7">#REF!</definedName>
    <definedName name="oioio" localSheetId="5">#REF!</definedName>
    <definedName name="oioio">#REF!</definedName>
    <definedName name="oioioioio" localSheetId="12">#REF!</definedName>
    <definedName name="oioioioio" localSheetId="0">#REF!</definedName>
    <definedName name="oioioioio" localSheetId="16">#REF!</definedName>
    <definedName name="oioioioio" localSheetId="19">#REF!</definedName>
    <definedName name="oioioioio" localSheetId="7">#REF!</definedName>
    <definedName name="oioioioio" localSheetId="5">#REF!</definedName>
    <definedName name="oioioioio">#REF!</definedName>
    <definedName name="oiuo" localSheetId="12">#REF!</definedName>
    <definedName name="oiuo" localSheetId="0">#REF!</definedName>
    <definedName name="oiuo" localSheetId="16">#REF!</definedName>
    <definedName name="oiuo" localSheetId="19">#REF!</definedName>
    <definedName name="oiuo" localSheetId="7">#REF!</definedName>
    <definedName name="oiuo" localSheetId="5">#REF!</definedName>
    <definedName name="oiuo">#REF!</definedName>
    <definedName name="OO" localSheetId="12">#REF!</definedName>
    <definedName name="OO" localSheetId="0">#REF!</definedName>
    <definedName name="OO" localSheetId="16">#REF!</definedName>
    <definedName name="OO" localSheetId="19">#REF!</definedName>
    <definedName name="OO" localSheetId="7">#REF!</definedName>
    <definedName name="OO" localSheetId="5">#REF!</definedName>
    <definedName name="OO">#REF!</definedName>
    <definedName name="P" localSheetId="12">#REF!</definedName>
    <definedName name="P" localSheetId="0">#REF!</definedName>
    <definedName name="P" localSheetId="16">#REF!</definedName>
    <definedName name="P" localSheetId="19">#REF!</definedName>
    <definedName name="P" localSheetId="7">#REF!</definedName>
    <definedName name="P" localSheetId="5">#REF!</definedName>
    <definedName name="P">#REF!</definedName>
    <definedName name="papa" localSheetId="12">#REF!</definedName>
    <definedName name="papa" localSheetId="0">#REF!</definedName>
    <definedName name="papa" localSheetId="16">#REF!</definedName>
    <definedName name="papa" localSheetId="19">#REF!</definedName>
    <definedName name="papa" localSheetId="7">#REF!</definedName>
    <definedName name="papa" localSheetId="5">#REF!</definedName>
    <definedName name="papa">#REF!</definedName>
    <definedName name="papa_raz" localSheetId="12">#REF!</definedName>
    <definedName name="papa_raz" localSheetId="0">#REF!</definedName>
    <definedName name="papa_raz" localSheetId="16">#REF!</definedName>
    <definedName name="papa_raz" localSheetId="19">#REF!</definedName>
    <definedName name="papa_raz" localSheetId="7">#REF!</definedName>
    <definedName name="papa_raz" localSheetId="5">#REF!</definedName>
    <definedName name="papa_raz">#REF!</definedName>
    <definedName name="PKP_trakcja" localSheetId="4">#REF!</definedName>
    <definedName name="PKP_trakcja" localSheetId="6">#REF!</definedName>
    <definedName name="PKP_trakcja" localSheetId="11">#REF!</definedName>
    <definedName name="PKP_trakcja" localSheetId="12">#REF!</definedName>
    <definedName name="PKP_trakcja" localSheetId="17">#REF!</definedName>
    <definedName name="PKP_trakcja" localSheetId="15">#REF!</definedName>
    <definedName name="PKP_trakcja" localSheetId="0">#REF!</definedName>
    <definedName name="PKP_trakcja" localSheetId="16">#REF!</definedName>
    <definedName name="PKP_trakcja" localSheetId="13">#REF!</definedName>
    <definedName name="PKP_trakcja" localSheetId="10">#REF!</definedName>
    <definedName name="PKP_trakcja" localSheetId="8">#REF!</definedName>
    <definedName name="PKP_trakcja" localSheetId="9">#REF!</definedName>
    <definedName name="PKP_trakcja" localSheetId="19">#REF!</definedName>
    <definedName name="PKP_trakcja" localSheetId="1">#REF!</definedName>
    <definedName name="PKP_trakcja" localSheetId="7">#REF!</definedName>
    <definedName name="PKP_trakcja" localSheetId="5">#REF!</definedName>
    <definedName name="PKP_trakcja" localSheetId="18">#REF!</definedName>
    <definedName name="PKP_trakcja" localSheetId="14">#REF!</definedName>
    <definedName name="PKP_trakcja">#REF!</definedName>
    <definedName name="posz1" localSheetId="12">#REF!</definedName>
    <definedName name="posz1" localSheetId="0">#REF!</definedName>
    <definedName name="posz1" localSheetId="16">#REF!</definedName>
    <definedName name="posz1" localSheetId="19">#REF!</definedName>
    <definedName name="posz1" localSheetId="7">#REF!</definedName>
    <definedName name="posz1" localSheetId="5">#REF!</definedName>
    <definedName name="posz1">#REF!</definedName>
    <definedName name="posz2" localSheetId="12">#REF!</definedName>
    <definedName name="posz2" localSheetId="0">#REF!</definedName>
    <definedName name="posz2" localSheetId="16">#REF!</definedName>
    <definedName name="posz2" localSheetId="19">#REF!</definedName>
    <definedName name="posz2" localSheetId="7">#REF!</definedName>
    <definedName name="posz2" localSheetId="5">#REF!</definedName>
    <definedName name="posz2">#REF!</definedName>
    <definedName name="posz3" localSheetId="12">#REF!</definedName>
    <definedName name="posz3" localSheetId="0">#REF!</definedName>
    <definedName name="posz3" localSheetId="16">#REF!</definedName>
    <definedName name="posz3" localSheetId="19">#REF!</definedName>
    <definedName name="posz3" localSheetId="7">#REF!</definedName>
    <definedName name="posz3" localSheetId="5">#REF!</definedName>
    <definedName name="posz3">#REF!</definedName>
    <definedName name="POWŁAWST">[3]Ogólne!$E$45</definedName>
    <definedName name="POWPOM">[3]Ogólne!$E$31</definedName>
    <definedName name="Pozycja" localSheetId="19">'[4]03cz1'!#REF!</definedName>
    <definedName name="Pozycja">'[4]03cz1'!#REF!</definedName>
    <definedName name="pp" localSheetId="12">#REF!</definedName>
    <definedName name="pp" localSheetId="0">#REF!</definedName>
    <definedName name="pp" localSheetId="16">#REF!</definedName>
    <definedName name="pp" localSheetId="19">#REF!</definedName>
    <definedName name="pp" localSheetId="7">#REF!</definedName>
    <definedName name="pp" localSheetId="5">#REF!</definedName>
    <definedName name="pp">#REF!</definedName>
    <definedName name="Print_Area" localSheetId="4">dm00!$A$1:$H$7</definedName>
    <definedName name="Print_Area" localSheetId="6">DR!$A$1:$G$179</definedName>
    <definedName name="Print_Area" localSheetId="11">EN!$A$1:$G$39</definedName>
    <definedName name="Print_Area" localSheetId="12">EZ!$A$1:$G$18</definedName>
    <definedName name="Print_Area" localSheetId="17">G!$A$1:$G$14</definedName>
    <definedName name="Print_Area" localSheetId="15">KS!$A$1:$G$14</definedName>
    <definedName name="Print_Area" localSheetId="16">OD!$A$1:$G$27</definedName>
    <definedName name="Print_Area" localSheetId="13">OŚ!$A$1:$G$21</definedName>
    <definedName name="Print_Area" localSheetId="10">'PKP - ek'!$A$1:$G$46</definedName>
    <definedName name="Print_Area" localSheetId="8">'PKP - mko'!$A$1:$G$45</definedName>
    <definedName name="Print_Area" localSheetId="9">PKP_ki!$A$1:$G$26</definedName>
    <definedName name="Print_Area" localSheetId="7">ŚO!$A$1:$G$60</definedName>
    <definedName name="Print_Area" localSheetId="5">TD!$A$1:$G$46</definedName>
    <definedName name="Print_Area" localSheetId="18">TEL!$A$1:$G$122</definedName>
    <definedName name="Print_Area" localSheetId="14">W!$A$1:$G$27</definedName>
    <definedName name="Print_Titles" localSheetId="4">dm00!$2:$4</definedName>
    <definedName name="Print_Titles" localSheetId="6">DR!$2:$4</definedName>
    <definedName name="Print_Titles" localSheetId="11">EN!$2:$4</definedName>
    <definedName name="Print_Titles" localSheetId="12">EZ!$2:$4</definedName>
    <definedName name="Print_Titles" localSheetId="17">G!$2:$4</definedName>
    <definedName name="Print_Titles" localSheetId="15">KS!$2:$4</definedName>
    <definedName name="Print_Titles" localSheetId="2">ocho!$2:$2</definedName>
    <definedName name="Print_Titles" localSheetId="16">OD!$2:$4</definedName>
    <definedName name="Print_Titles" localSheetId="13">OŚ!$2:$4</definedName>
    <definedName name="Print_Titles" localSheetId="10">'PKP - ek'!$2:$4</definedName>
    <definedName name="Print_Titles" localSheetId="8">'PKP - mko'!$2:$4</definedName>
    <definedName name="Print_Titles" localSheetId="9">PKP_ki!$2:$4</definedName>
    <definedName name="Print_Titles" localSheetId="7">ŚO!$2:$4</definedName>
    <definedName name="Print_Titles" localSheetId="5">TD!$2:$4</definedName>
    <definedName name="Print_Titles" localSheetId="18">TEL!$2:$4</definedName>
    <definedName name="Print_Titles" localSheetId="14">W!$2:$4</definedName>
    <definedName name="Print_Titles" localSheetId="3">ZZK!$2:$4</definedName>
    <definedName name="próbnezametr" localSheetId="12">#REF!</definedName>
    <definedName name="próbnezametr" localSheetId="0">#REF!</definedName>
    <definedName name="próbnezametr" localSheetId="16">#REF!</definedName>
    <definedName name="próbnezametr" localSheetId="19">#REF!</definedName>
    <definedName name="próbnezametr" localSheetId="7">#REF!</definedName>
    <definedName name="próbnezametr" localSheetId="5">#REF!</definedName>
    <definedName name="próbnezametr">#REF!</definedName>
    <definedName name="q" localSheetId="4">#REF!</definedName>
    <definedName name="q" localSheetId="6">#REF!</definedName>
    <definedName name="q" localSheetId="11">#REF!</definedName>
    <definedName name="q" localSheetId="12">#REF!</definedName>
    <definedName name="q" localSheetId="17">#REF!</definedName>
    <definedName name="q" localSheetId="15">#REF!</definedName>
    <definedName name="q" localSheetId="0">#REF!</definedName>
    <definedName name="q" localSheetId="16">#REF!</definedName>
    <definedName name="q" localSheetId="13">#REF!</definedName>
    <definedName name="q" localSheetId="10">#REF!</definedName>
    <definedName name="q" localSheetId="8">#REF!</definedName>
    <definedName name="q" localSheetId="9">#REF!</definedName>
    <definedName name="q" localSheetId="19">#REF!</definedName>
    <definedName name="q" localSheetId="1">#REF!</definedName>
    <definedName name="q" localSheetId="7">#REF!</definedName>
    <definedName name="q" localSheetId="5">#REF!</definedName>
    <definedName name="q" localSheetId="18">#REF!</definedName>
    <definedName name="q" localSheetId="14">#REF!</definedName>
    <definedName name="q">#REF!</definedName>
    <definedName name="qq" localSheetId="12">#REF!</definedName>
    <definedName name="qq" localSheetId="0">#REF!</definedName>
    <definedName name="qq" localSheetId="16">#REF!</definedName>
    <definedName name="qq" localSheetId="19">#REF!</definedName>
    <definedName name="qq" localSheetId="7">#REF!</definedName>
    <definedName name="qq" localSheetId="5">#REF!</definedName>
    <definedName name="qq">#REF!</definedName>
    <definedName name="qqq" localSheetId="12">#REF!</definedName>
    <definedName name="qqq" localSheetId="0">#REF!</definedName>
    <definedName name="qqq" localSheetId="16">#REF!</definedName>
    <definedName name="qqq" localSheetId="19">#REF!</definedName>
    <definedName name="qqq" localSheetId="7">#REF!</definedName>
    <definedName name="qqq" localSheetId="5">#REF!</definedName>
    <definedName name="qqq">#REF!</definedName>
    <definedName name="qqqq" localSheetId="12">#REF!</definedName>
    <definedName name="qqqq" localSheetId="0">#REF!</definedName>
    <definedName name="qqqq" localSheetId="16">#REF!</definedName>
    <definedName name="qqqq" localSheetId="19">#REF!</definedName>
    <definedName name="qqqq" localSheetId="7">#REF!</definedName>
    <definedName name="qqqq" localSheetId="5">#REF!</definedName>
    <definedName name="qqqq">#REF!</definedName>
    <definedName name="qwfdhdfhfg12334556" localSheetId="12">#REF!</definedName>
    <definedName name="qwfdhdfhfg12334556" localSheetId="0">#REF!</definedName>
    <definedName name="qwfdhdfhfg12334556" localSheetId="16">#REF!</definedName>
    <definedName name="qwfdhdfhfg12334556" localSheetId="19">#REF!</definedName>
    <definedName name="qwfdhdfhfg12334556" localSheetId="7">#REF!</definedName>
    <definedName name="qwfdhdfhfg12334556" localSheetId="5">#REF!</definedName>
    <definedName name="qwfdhdfhfg12334556">#REF!</definedName>
    <definedName name="qwwe" localSheetId="12">#REF!</definedName>
    <definedName name="qwwe" localSheetId="0">#REF!</definedName>
    <definedName name="qwwe" localSheetId="16">#REF!</definedName>
    <definedName name="qwwe" localSheetId="19">#REF!</definedName>
    <definedName name="qwwe" localSheetId="7">#REF!</definedName>
    <definedName name="qwwe" localSheetId="5">#REF!</definedName>
    <definedName name="qwwe">#REF!</definedName>
    <definedName name="Razem" localSheetId="0">'[4]03cz1'!#REF!</definedName>
    <definedName name="Razem" localSheetId="19">'[4]03cz1'!#REF!</definedName>
    <definedName name="Razem">'[4]03cz1'!#REF!</definedName>
    <definedName name="Razem2" localSheetId="0">'[5]Tabela elementów'!#REF!</definedName>
    <definedName name="Razem2" localSheetId="19">'[5]Tabela elementów'!#REF!</definedName>
    <definedName name="Razem2">'[5]Tabela elementów'!#REF!</definedName>
    <definedName name="RazemElementRobót" localSheetId="0">'[4]04cz1'!#REF!</definedName>
    <definedName name="RazemElementRobót" localSheetId="19">'[4]04cz1'!#REF!</definedName>
    <definedName name="RazemElementRobót">'[4]04cz1'!#REF!</definedName>
    <definedName name="RazemObiekt" localSheetId="0">'[4]04cz1'!#REF!</definedName>
    <definedName name="RazemObiekt" localSheetId="19">'[4]04cz1'!#REF!</definedName>
    <definedName name="RazemObiekt">'[4]04cz1'!#REF!</definedName>
    <definedName name="RD" localSheetId="12">#REF!</definedName>
    <definedName name="RD" localSheetId="0">#REF!</definedName>
    <definedName name="RD" localSheetId="16">#REF!</definedName>
    <definedName name="RD" localSheetId="19">#REF!</definedName>
    <definedName name="RD" localSheetId="7">#REF!</definedName>
    <definedName name="RD" localSheetId="5">#REF!</definedName>
    <definedName name="RD">#REF!</definedName>
    <definedName name="reper" localSheetId="12">#REF!</definedName>
    <definedName name="reper" localSheetId="0">#REF!</definedName>
    <definedName name="reper" localSheetId="16">#REF!</definedName>
    <definedName name="reper" localSheetId="19">#REF!</definedName>
    <definedName name="reper" localSheetId="7">#REF!</definedName>
    <definedName name="reper" localSheetId="5">#REF!</definedName>
    <definedName name="reper">#REF!</definedName>
    <definedName name="ret" localSheetId="12">#REF!</definedName>
    <definedName name="ret" localSheetId="0">#REF!</definedName>
    <definedName name="ret" localSheetId="16">#REF!</definedName>
    <definedName name="ret" localSheetId="19">#REF!</definedName>
    <definedName name="ret" localSheetId="7">#REF!</definedName>
    <definedName name="ret" localSheetId="5">#REF!</definedName>
    <definedName name="ret">#REF!</definedName>
    <definedName name="rfgser7" localSheetId="12">#REF!,#REF!</definedName>
    <definedName name="rfgser7" localSheetId="0">#REF!,#REF!</definedName>
    <definedName name="rfgser7" localSheetId="16">#REF!,#REF!</definedName>
    <definedName name="rfgser7" localSheetId="19">#REF!,#REF!</definedName>
    <definedName name="rfgser7" localSheetId="7">#REF!,#REF!</definedName>
    <definedName name="rfgser7" localSheetId="5">#REF!,#REF!</definedName>
    <definedName name="rfgser7">#REF!,#REF!</definedName>
    <definedName name="rg" localSheetId="12">#REF!</definedName>
    <definedName name="rg" localSheetId="0">#REF!</definedName>
    <definedName name="rg" localSheetId="16">#REF!</definedName>
    <definedName name="rg" localSheetId="19">#REF!</definedName>
    <definedName name="rg" localSheetId="7">#REF!</definedName>
    <definedName name="rg" localSheetId="5">#REF!</definedName>
    <definedName name="rg">#REF!</definedName>
    <definedName name="rgdf" localSheetId="12">#REF!</definedName>
    <definedName name="rgdf" localSheetId="0">#REF!</definedName>
    <definedName name="rgdf" localSheetId="16">#REF!</definedName>
    <definedName name="rgdf" localSheetId="19">#REF!</definedName>
    <definedName name="rgdf" localSheetId="7">#REF!</definedName>
    <definedName name="rgdf" localSheetId="5">#REF!</definedName>
    <definedName name="rgdf">#REF!</definedName>
    <definedName name="RM" localSheetId="12">#REF!</definedName>
    <definedName name="RM" localSheetId="0">#REF!</definedName>
    <definedName name="RM" localSheetId="16">#REF!</definedName>
    <definedName name="RM" localSheetId="19">#REF!</definedName>
    <definedName name="RM" localSheetId="7">#REF!</definedName>
    <definedName name="RM" localSheetId="5">#REF!</definedName>
    <definedName name="RM">#REF!</definedName>
    <definedName name="RMS" localSheetId="0">'[10]Zestawienie RMS'!#REF!</definedName>
    <definedName name="RMS" localSheetId="19">'[10]Zestawienie RMS'!#REF!</definedName>
    <definedName name="RMS">'[10]Zestawienie RMS'!#REF!</definedName>
    <definedName name="road" localSheetId="0">[6]D2_odc_I!#REF!</definedName>
    <definedName name="road" localSheetId="19">[6]D2_odc_I!#REF!</definedName>
    <definedName name="road">[6]D2_odc_I!#REF!</definedName>
    <definedName name="Robert" localSheetId="0">'[12]106.Przepust DK36'!#REF!</definedName>
    <definedName name="Robert" localSheetId="19">'[12]106.Przepust DK36'!#REF!</definedName>
    <definedName name="Robert">'[12]106.Przepust DK36'!#REF!</definedName>
    <definedName name="ROBOTY_DROGOWE" localSheetId="12">#REF!</definedName>
    <definedName name="ROBOTY_DROGOWE" localSheetId="0">#REF!</definedName>
    <definedName name="ROBOTY_DROGOWE" localSheetId="16">#REF!</definedName>
    <definedName name="ROBOTY_DROGOWE" localSheetId="19">#REF!</definedName>
    <definedName name="ROBOTY_DROGOWE" localSheetId="7">#REF!</definedName>
    <definedName name="ROBOTY_DROGOWE" localSheetId="5">#REF!</definedName>
    <definedName name="ROBOTY_DROGOWE">#REF!</definedName>
    <definedName name="ROBOTY_MOSTOWE" localSheetId="12">#REF!</definedName>
    <definedName name="ROBOTY_MOSTOWE" localSheetId="0">#REF!</definedName>
    <definedName name="ROBOTY_MOSTOWE" localSheetId="16">#REF!</definedName>
    <definedName name="ROBOTY_MOSTOWE" localSheetId="19">#REF!</definedName>
    <definedName name="ROBOTY_MOSTOWE" localSheetId="7">#REF!</definedName>
    <definedName name="ROBOTY_MOSTOWE" localSheetId="5">#REF!</definedName>
    <definedName name="ROBOTY_MOSTOWE">#REF!</definedName>
    <definedName name="ROZDYL">[3]Ogólne!$E$56</definedName>
    <definedName name="ROZKOT">[3]Ogólne!$E$33</definedName>
    <definedName name="ROZSPIN">[3]Ogólne!$E$76</definedName>
    <definedName name="RSZP">[3]Ogólne!$E$4</definedName>
    <definedName name="rt" localSheetId="12">#REF!</definedName>
    <definedName name="rt" localSheetId="0">#REF!</definedName>
    <definedName name="rt" localSheetId="16">#REF!</definedName>
    <definedName name="rt" localSheetId="19">#REF!</definedName>
    <definedName name="rt" localSheetId="7">#REF!</definedName>
    <definedName name="rt" localSheetId="5">#REF!</definedName>
    <definedName name="rt">#REF!</definedName>
    <definedName name="rthjhs" localSheetId="12">#REF!</definedName>
    <definedName name="rthjhs" localSheetId="0">#REF!</definedName>
    <definedName name="rthjhs" localSheetId="16">#REF!</definedName>
    <definedName name="rthjhs" localSheetId="19">#REF!</definedName>
    <definedName name="rthjhs" localSheetId="7">#REF!</definedName>
    <definedName name="rthjhs" localSheetId="5">#REF!</definedName>
    <definedName name="rthjhs">#REF!</definedName>
    <definedName name="rtrtrtrtrtrteer775" localSheetId="12">#REF!</definedName>
    <definedName name="rtrtrtrtrtrteer775" localSheetId="0">#REF!</definedName>
    <definedName name="rtrtrtrtrtrteer775" localSheetId="16">#REF!</definedName>
    <definedName name="rtrtrtrtrtrteer775" localSheetId="19">#REF!</definedName>
    <definedName name="rtrtrtrtrtrteer775" localSheetId="7">#REF!</definedName>
    <definedName name="rtrtrtrtrtrteer775" localSheetId="5">#REF!</definedName>
    <definedName name="rtrtrtrtrtrteer775">#REF!</definedName>
    <definedName name="rtyrtyy1111" localSheetId="12">#REF!</definedName>
    <definedName name="rtyrtyy1111" localSheetId="0">#REF!</definedName>
    <definedName name="rtyrtyy1111" localSheetId="16">#REF!</definedName>
    <definedName name="rtyrtyy1111" localSheetId="19">#REF!</definedName>
    <definedName name="rtyrtyy1111" localSheetId="7">#REF!</definedName>
    <definedName name="rtyrtyy1111" localSheetId="5">#REF!</definedName>
    <definedName name="rtyrtyy1111">#REF!</definedName>
    <definedName name="RURYLEWA">[3]Ogólne!$E$67</definedName>
    <definedName name="RZEDYKOTEWLEWA">[3]Ogólne!$B$33</definedName>
    <definedName name="RZEDYKOTEWPRAWA">[3]Ogólne!$H$33</definedName>
    <definedName name="s" localSheetId="4">#REF!</definedName>
    <definedName name="s" localSheetId="6">#REF!</definedName>
    <definedName name="s" localSheetId="11">#REF!</definedName>
    <definedName name="s" localSheetId="12">#REF!</definedName>
    <definedName name="s" localSheetId="17">#REF!</definedName>
    <definedName name="s" localSheetId="15">#REF!</definedName>
    <definedName name="s" localSheetId="0">#REF!</definedName>
    <definedName name="s" localSheetId="16">#REF!</definedName>
    <definedName name="s" localSheetId="13">#REF!</definedName>
    <definedName name="s" localSheetId="10">#REF!</definedName>
    <definedName name="s" localSheetId="8">#REF!</definedName>
    <definedName name="s" localSheetId="9">#REF!</definedName>
    <definedName name="s" localSheetId="19">#REF!</definedName>
    <definedName name="s" localSheetId="1">#REF!</definedName>
    <definedName name="s" localSheetId="7">#REF!</definedName>
    <definedName name="s" localSheetId="5">#REF!</definedName>
    <definedName name="s" localSheetId="18">#REF!</definedName>
    <definedName name="s" localSheetId="14">#REF!</definedName>
    <definedName name="s">#REF!</definedName>
    <definedName name="sączek" localSheetId="12">#REF!</definedName>
    <definedName name="sączek" localSheetId="0">#REF!</definedName>
    <definedName name="sączek" localSheetId="16">#REF!</definedName>
    <definedName name="sączek" localSheetId="19">#REF!</definedName>
    <definedName name="sączek" localSheetId="7">#REF!</definedName>
    <definedName name="sączek" localSheetId="5">#REF!</definedName>
    <definedName name="sączek">#REF!</definedName>
    <definedName name="schody" localSheetId="12">#REF!</definedName>
    <definedName name="schody" localSheetId="0">#REF!</definedName>
    <definedName name="schody" localSheetId="16">#REF!</definedName>
    <definedName name="schody" localSheetId="19">#REF!</definedName>
    <definedName name="schody" localSheetId="7">#REF!</definedName>
    <definedName name="schody" localSheetId="5">#REF!</definedName>
    <definedName name="schody">#REF!</definedName>
    <definedName name="scianka_pozostawiona" localSheetId="12">#REF!</definedName>
    <definedName name="scianka_pozostawiona" localSheetId="0">#REF!</definedName>
    <definedName name="scianka_pozostawiona" localSheetId="16">#REF!</definedName>
    <definedName name="scianka_pozostawiona" localSheetId="19">#REF!</definedName>
    <definedName name="scianka_pozostawiona" localSheetId="7">#REF!</definedName>
    <definedName name="scianka_pozostawiona" localSheetId="5">#REF!</definedName>
    <definedName name="scianka_pozostawiona">#REF!</definedName>
    <definedName name="scianka_tymczasowa" localSheetId="12">#REF!</definedName>
    <definedName name="scianka_tymczasowa" localSheetId="0">#REF!</definedName>
    <definedName name="scianka_tymczasowa" localSheetId="16">#REF!</definedName>
    <definedName name="scianka_tymczasowa" localSheetId="19">#REF!</definedName>
    <definedName name="scianka_tymczasowa" localSheetId="7">#REF!</definedName>
    <definedName name="scianka_tymczasowa" localSheetId="5">#REF!</definedName>
    <definedName name="scianka_tymczasowa">#REF!</definedName>
    <definedName name="SD" localSheetId="12">#REF!</definedName>
    <definedName name="SD" localSheetId="0">#REF!</definedName>
    <definedName name="SD" localSheetId="16">#REF!</definedName>
    <definedName name="SD" localSheetId="19">#REF!</definedName>
    <definedName name="SD" localSheetId="7">#REF!</definedName>
    <definedName name="SD" localSheetId="5">#REF!</definedName>
    <definedName name="SD">#REF!</definedName>
    <definedName name="sdfg" localSheetId="12">#REF!</definedName>
    <definedName name="sdfg" localSheetId="0">#REF!</definedName>
    <definedName name="sdfg" localSheetId="16">#REF!</definedName>
    <definedName name="sdfg" localSheetId="19">#REF!</definedName>
    <definedName name="sdfg" localSheetId="7">#REF!</definedName>
    <definedName name="sdfg" localSheetId="5">#REF!</definedName>
    <definedName name="sdfg">#REF!</definedName>
    <definedName name="sdsfsdf6677" localSheetId="12">#REF!</definedName>
    <definedName name="sdsfsdf6677" localSheetId="0">#REF!</definedName>
    <definedName name="sdsfsdf6677" localSheetId="16">#REF!</definedName>
    <definedName name="sdsfsdf6677" localSheetId="19">#REF!</definedName>
    <definedName name="sdsfsdf6677" localSheetId="7">#REF!</definedName>
    <definedName name="sdsfsdf6677" localSheetId="5">#REF!</definedName>
    <definedName name="sdsfsdf6677">#REF!</definedName>
    <definedName name="sf" localSheetId="12">#REF!</definedName>
    <definedName name="sf" localSheetId="0">#REF!</definedName>
    <definedName name="sf" localSheetId="16">#REF!</definedName>
    <definedName name="sf" localSheetId="19">#REF!</definedName>
    <definedName name="sf" localSheetId="7">#REF!</definedName>
    <definedName name="sf" localSheetId="5">#REF!</definedName>
    <definedName name="sf">#REF!</definedName>
    <definedName name="slownie" localSheetId="4">#REF!</definedName>
    <definedName name="slownie" localSheetId="6">#REF!</definedName>
    <definedName name="slownie" localSheetId="11">#REF!</definedName>
    <definedName name="slownie" localSheetId="12">#REF!</definedName>
    <definedName name="slownie" localSheetId="17">#REF!</definedName>
    <definedName name="slownie" localSheetId="15">#REF!</definedName>
    <definedName name="slownie" localSheetId="0">kwota_slownie!$B$8</definedName>
    <definedName name="slownie" localSheetId="16">#REF!</definedName>
    <definedName name="slownie" localSheetId="13">#REF!</definedName>
    <definedName name="slownie" localSheetId="10">#REF!</definedName>
    <definedName name="slownie" localSheetId="8">#REF!</definedName>
    <definedName name="slownie" localSheetId="9">#REF!</definedName>
    <definedName name="slownie" localSheetId="19">#REF!</definedName>
    <definedName name="slownie" localSheetId="1">#REF!</definedName>
    <definedName name="slownie" localSheetId="7">#REF!</definedName>
    <definedName name="slownie" localSheetId="5">#REF!</definedName>
    <definedName name="slownie" localSheetId="18">#REF!</definedName>
    <definedName name="slownie" localSheetId="14">#REF!</definedName>
    <definedName name="slownie">#REF!</definedName>
    <definedName name="SMA" localSheetId="12">#REF!</definedName>
    <definedName name="SMA" localSheetId="0">#REF!</definedName>
    <definedName name="SMA" localSheetId="16">#REF!</definedName>
    <definedName name="SMA" localSheetId="19">#REF!</definedName>
    <definedName name="SMA" localSheetId="7">#REF!</definedName>
    <definedName name="SMA" localSheetId="5">#REF!</definedName>
    <definedName name="SMA">#REF!</definedName>
    <definedName name="SS" localSheetId="12">#REF!</definedName>
    <definedName name="SS" localSheetId="0">#REF!</definedName>
    <definedName name="SS" localSheetId="16">#REF!</definedName>
    <definedName name="SS" localSheetId="19">#REF!</definedName>
    <definedName name="SS" localSheetId="7">#REF!</definedName>
    <definedName name="SS" localSheetId="5">#REF!</definedName>
    <definedName name="SS">#REF!</definedName>
    <definedName name="ssestsr" localSheetId="12">#REF!</definedName>
    <definedName name="ssestsr" localSheetId="0">#REF!</definedName>
    <definedName name="ssestsr" localSheetId="16">#REF!</definedName>
    <definedName name="ssestsr" localSheetId="19">#REF!</definedName>
    <definedName name="ssestsr" localSheetId="7">#REF!</definedName>
    <definedName name="ssestsr" localSheetId="5">#REF!</definedName>
    <definedName name="ssestsr">#REF!</definedName>
    <definedName name="STAL">[3]Ogólne!$E$37</definedName>
    <definedName name="Stałe" localSheetId="19">'[4]03cz1'!#REF!</definedName>
    <definedName name="Stałe">'[4]03cz1'!#REF!</definedName>
    <definedName name="strab" localSheetId="19">[6]D2_odc_I!#REF!</definedName>
    <definedName name="strab">[6]D2_odc_I!#REF!</definedName>
    <definedName name="subs" localSheetId="19">[6]D2_odc_I!#REF!</definedName>
    <definedName name="subs">[6]D2_odc_I!#REF!</definedName>
    <definedName name="SUM_K1" localSheetId="4">#REF!</definedName>
    <definedName name="SUM_K1" localSheetId="6">#REF!</definedName>
    <definedName name="SUM_K1" localSheetId="11">#REF!</definedName>
    <definedName name="SUM_K1" localSheetId="12">#REF!</definedName>
    <definedName name="SUM_K1" localSheetId="17">#REF!</definedName>
    <definedName name="SUM_K1" localSheetId="15">#REF!</definedName>
    <definedName name="SUM_K1" localSheetId="0">#REF!</definedName>
    <definedName name="SUM_K1" localSheetId="16">#REF!</definedName>
    <definedName name="SUM_K1" localSheetId="13">#REF!</definedName>
    <definedName name="SUM_K1" localSheetId="10">#REF!</definedName>
    <definedName name="SUM_K1" localSheetId="8">#REF!</definedName>
    <definedName name="SUM_K1" localSheetId="9">#REF!</definedName>
    <definedName name="SUM_K1" localSheetId="19">#REF!</definedName>
    <definedName name="SUM_K1" localSheetId="1">#REF!</definedName>
    <definedName name="SUM_K1" localSheetId="7">#REF!</definedName>
    <definedName name="SUM_K1" localSheetId="5">#REF!</definedName>
    <definedName name="SUM_K1" localSheetId="18">#REF!</definedName>
    <definedName name="SUM_K1" localSheetId="14">#REF!</definedName>
    <definedName name="SUM_K1">#REF!</definedName>
    <definedName name="SUM_K1_1" localSheetId="12">#REF!</definedName>
    <definedName name="SUM_K1_1" localSheetId="0">#REF!</definedName>
    <definedName name="SUM_K1_1" localSheetId="16">#REF!</definedName>
    <definedName name="SUM_K1_1" localSheetId="19">#REF!</definedName>
    <definedName name="SUM_K1_1" localSheetId="7">#REF!</definedName>
    <definedName name="SUM_K1_1" localSheetId="5">#REF!</definedName>
    <definedName name="SUM_K1_1">#REF!</definedName>
    <definedName name="SUM_K1_19" localSheetId="12">#REF!</definedName>
    <definedName name="SUM_K1_19" localSheetId="0">#REF!</definedName>
    <definedName name="SUM_K1_19" localSheetId="16">#REF!</definedName>
    <definedName name="SUM_K1_19" localSheetId="19">#REF!</definedName>
    <definedName name="SUM_K1_19" localSheetId="7">#REF!</definedName>
    <definedName name="SUM_K1_19" localSheetId="5">#REF!</definedName>
    <definedName name="SUM_K1_19">#REF!</definedName>
    <definedName name="SUM_K1_2" localSheetId="12">#REF!</definedName>
    <definedName name="SUM_K1_2" localSheetId="0">#REF!</definedName>
    <definedName name="SUM_K1_2" localSheetId="16">#REF!</definedName>
    <definedName name="SUM_K1_2" localSheetId="19">#REF!</definedName>
    <definedName name="SUM_K1_2" localSheetId="7">#REF!</definedName>
    <definedName name="SUM_K1_2" localSheetId="5">#REF!</definedName>
    <definedName name="SUM_K1_2">#REF!</definedName>
    <definedName name="SUM_K1_20" localSheetId="12">#REF!</definedName>
    <definedName name="SUM_K1_20" localSheetId="0">#REF!</definedName>
    <definedName name="SUM_K1_20" localSheetId="16">#REF!</definedName>
    <definedName name="SUM_K1_20" localSheetId="19">#REF!</definedName>
    <definedName name="SUM_K1_20" localSheetId="7">#REF!</definedName>
    <definedName name="SUM_K1_20" localSheetId="5">#REF!</definedName>
    <definedName name="SUM_K1_20">#REF!</definedName>
    <definedName name="SUM_K1_21" localSheetId="12">#REF!</definedName>
    <definedName name="SUM_K1_21" localSheetId="0">#REF!</definedName>
    <definedName name="SUM_K1_21" localSheetId="16">#REF!</definedName>
    <definedName name="SUM_K1_21" localSheetId="19">#REF!</definedName>
    <definedName name="SUM_K1_21" localSheetId="7">#REF!</definedName>
    <definedName name="SUM_K1_21" localSheetId="5">#REF!</definedName>
    <definedName name="SUM_K1_21">#REF!</definedName>
    <definedName name="SUM_K1_22" localSheetId="12">#REF!</definedName>
    <definedName name="SUM_K1_22" localSheetId="0">#REF!</definedName>
    <definedName name="SUM_K1_22" localSheetId="16">#REF!</definedName>
    <definedName name="SUM_K1_22" localSheetId="19">#REF!</definedName>
    <definedName name="SUM_K1_22" localSheetId="7">#REF!</definedName>
    <definedName name="SUM_K1_22" localSheetId="5">#REF!</definedName>
    <definedName name="SUM_K1_22">#REF!</definedName>
    <definedName name="SUM_K1_23" localSheetId="12">#REF!</definedName>
    <definedName name="SUM_K1_23" localSheetId="0">#REF!</definedName>
    <definedName name="SUM_K1_23" localSheetId="16">#REF!</definedName>
    <definedName name="SUM_K1_23" localSheetId="19">#REF!</definedName>
    <definedName name="SUM_K1_23" localSheetId="7">#REF!</definedName>
    <definedName name="SUM_K1_23" localSheetId="5">#REF!</definedName>
    <definedName name="SUM_K1_23">#REF!</definedName>
    <definedName name="SUM_K1_24" localSheetId="12">#REF!</definedName>
    <definedName name="SUM_K1_24" localSheetId="0">#REF!</definedName>
    <definedName name="SUM_K1_24" localSheetId="16">#REF!</definedName>
    <definedName name="SUM_K1_24" localSheetId="19">#REF!</definedName>
    <definedName name="SUM_K1_24" localSheetId="7">#REF!</definedName>
    <definedName name="SUM_K1_24" localSheetId="5">#REF!</definedName>
    <definedName name="SUM_K1_24">#REF!</definedName>
    <definedName name="SUM_K1_25" localSheetId="12">#REF!</definedName>
    <definedName name="SUM_K1_25" localSheetId="0">#REF!</definedName>
    <definedName name="SUM_K1_25" localSheetId="16">#REF!</definedName>
    <definedName name="SUM_K1_25" localSheetId="19">#REF!</definedName>
    <definedName name="SUM_K1_25" localSheetId="7">#REF!</definedName>
    <definedName name="SUM_K1_25" localSheetId="5">#REF!</definedName>
    <definedName name="SUM_K1_25">#REF!</definedName>
    <definedName name="SUM_K1_26" localSheetId="12">#REF!</definedName>
    <definedName name="SUM_K1_26" localSheetId="0">#REF!</definedName>
    <definedName name="SUM_K1_26" localSheetId="16">#REF!</definedName>
    <definedName name="SUM_K1_26" localSheetId="19">#REF!</definedName>
    <definedName name="SUM_K1_26" localSheetId="7">#REF!</definedName>
    <definedName name="SUM_K1_26" localSheetId="5">#REF!</definedName>
    <definedName name="SUM_K1_26">#REF!</definedName>
    <definedName name="SUM_K1_27" localSheetId="12">#REF!</definedName>
    <definedName name="SUM_K1_27" localSheetId="0">#REF!</definedName>
    <definedName name="SUM_K1_27" localSheetId="16">#REF!</definedName>
    <definedName name="SUM_K1_27" localSheetId="19">#REF!</definedName>
    <definedName name="SUM_K1_27" localSheetId="7">#REF!</definedName>
    <definedName name="SUM_K1_27" localSheetId="5">#REF!</definedName>
    <definedName name="SUM_K1_27">#REF!</definedName>
    <definedName name="SUM_K1_28" localSheetId="12">#REF!</definedName>
    <definedName name="SUM_K1_28" localSheetId="0">#REF!</definedName>
    <definedName name="SUM_K1_28" localSheetId="16">#REF!</definedName>
    <definedName name="SUM_K1_28" localSheetId="19">#REF!</definedName>
    <definedName name="SUM_K1_28" localSheetId="7">#REF!</definedName>
    <definedName name="SUM_K1_28" localSheetId="5">#REF!</definedName>
    <definedName name="SUM_K1_28">#REF!</definedName>
    <definedName name="SUM_K1_29" localSheetId="12">#REF!</definedName>
    <definedName name="SUM_K1_29" localSheetId="0">#REF!</definedName>
    <definedName name="SUM_K1_29" localSheetId="16">#REF!</definedName>
    <definedName name="SUM_K1_29" localSheetId="19">#REF!</definedName>
    <definedName name="SUM_K1_29" localSheetId="7">#REF!</definedName>
    <definedName name="SUM_K1_29" localSheetId="5">#REF!</definedName>
    <definedName name="SUM_K1_29">#REF!</definedName>
    <definedName name="SUM_K1_30" localSheetId="12">#REF!</definedName>
    <definedName name="SUM_K1_30" localSheetId="0">#REF!</definedName>
    <definedName name="SUM_K1_30" localSheetId="16">#REF!</definedName>
    <definedName name="SUM_K1_30" localSheetId="19">#REF!</definedName>
    <definedName name="SUM_K1_30" localSheetId="7">#REF!</definedName>
    <definedName name="SUM_K1_30" localSheetId="5">#REF!</definedName>
    <definedName name="SUM_K1_30">#REF!</definedName>
    <definedName name="SUM_K1_31" localSheetId="12">#REF!</definedName>
    <definedName name="SUM_K1_31" localSheetId="0">#REF!</definedName>
    <definedName name="SUM_K1_31" localSheetId="16">#REF!</definedName>
    <definedName name="SUM_K1_31" localSheetId="19">#REF!</definedName>
    <definedName name="SUM_K1_31" localSheetId="7">#REF!</definedName>
    <definedName name="SUM_K1_31" localSheetId="5">#REF!</definedName>
    <definedName name="SUM_K1_31">#REF!</definedName>
    <definedName name="SUM_K1_32" localSheetId="12">#REF!</definedName>
    <definedName name="SUM_K1_32" localSheetId="0">#REF!</definedName>
    <definedName name="SUM_K1_32" localSheetId="16">#REF!</definedName>
    <definedName name="SUM_K1_32" localSheetId="19">#REF!</definedName>
    <definedName name="SUM_K1_32" localSheetId="7">#REF!</definedName>
    <definedName name="SUM_K1_32" localSheetId="5">#REF!</definedName>
    <definedName name="SUM_K1_32">#REF!</definedName>
    <definedName name="SUM_K1_33" localSheetId="12">#REF!</definedName>
    <definedName name="SUM_K1_33" localSheetId="0">#REF!</definedName>
    <definedName name="SUM_K1_33" localSheetId="16">#REF!</definedName>
    <definedName name="SUM_K1_33" localSheetId="19">#REF!</definedName>
    <definedName name="SUM_K1_33" localSheetId="7">#REF!</definedName>
    <definedName name="SUM_K1_33" localSheetId="5">#REF!</definedName>
    <definedName name="SUM_K1_33">#REF!</definedName>
    <definedName name="SUM_K1_34" localSheetId="12">#REF!</definedName>
    <definedName name="SUM_K1_34" localSheetId="0">#REF!</definedName>
    <definedName name="SUM_K1_34" localSheetId="16">#REF!</definedName>
    <definedName name="SUM_K1_34" localSheetId="19">#REF!</definedName>
    <definedName name="SUM_K1_34" localSheetId="7">#REF!</definedName>
    <definedName name="SUM_K1_34" localSheetId="5">#REF!</definedName>
    <definedName name="SUM_K1_34">#REF!</definedName>
    <definedName name="SUM_K1_35" localSheetId="12">#REF!</definedName>
    <definedName name="SUM_K1_35" localSheetId="0">#REF!</definedName>
    <definedName name="SUM_K1_35" localSheetId="16">#REF!</definedName>
    <definedName name="SUM_K1_35" localSheetId="19">#REF!</definedName>
    <definedName name="SUM_K1_35" localSheetId="7">#REF!</definedName>
    <definedName name="SUM_K1_35" localSheetId="5">#REF!</definedName>
    <definedName name="SUM_K1_35">#REF!</definedName>
    <definedName name="SUM_K1_36" localSheetId="12">#REF!</definedName>
    <definedName name="SUM_K1_36" localSheetId="0">#REF!</definedName>
    <definedName name="SUM_K1_36" localSheetId="16">#REF!</definedName>
    <definedName name="SUM_K1_36" localSheetId="19">#REF!</definedName>
    <definedName name="SUM_K1_36" localSheetId="7">#REF!</definedName>
    <definedName name="SUM_K1_36" localSheetId="5">#REF!</definedName>
    <definedName name="SUM_K1_36">#REF!</definedName>
    <definedName name="SUM_K1_37" localSheetId="12">#REF!</definedName>
    <definedName name="SUM_K1_37" localSheetId="0">#REF!</definedName>
    <definedName name="SUM_K1_37" localSheetId="16">#REF!</definedName>
    <definedName name="SUM_K1_37" localSheetId="19">#REF!</definedName>
    <definedName name="SUM_K1_37" localSheetId="7">#REF!</definedName>
    <definedName name="SUM_K1_37" localSheetId="5">#REF!</definedName>
    <definedName name="SUM_K1_37">#REF!</definedName>
    <definedName name="SUM_K1_38" localSheetId="12">#REF!</definedName>
    <definedName name="SUM_K1_38" localSheetId="0">#REF!</definedName>
    <definedName name="SUM_K1_38" localSheetId="16">#REF!</definedName>
    <definedName name="SUM_K1_38" localSheetId="19">#REF!</definedName>
    <definedName name="SUM_K1_38" localSheetId="7">#REF!</definedName>
    <definedName name="SUM_K1_38" localSheetId="5">#REF!</definedName>
    <definedName name="SUM_K1_38">#REF!</definedName>
    <definedName name="SUM_K10" localSheetId="4">#REF!</definedName>
    <definedName name="SUM_K10" localSheetId="6">#REF!</definedName>
    <definedName name="SUM_K10" localSheetId="11">#REF!</definedName>
    <definedName name="SUM_K10" localSheetId="12">#REF!</definedName>
    <definedName name="SUM_K10" localSheetId="17">#REF!</definedName>
    <definedName name="SUM_K10" localSheetId="15">#REF!</definedName>
    <definedName name="SUM_K10" localSheetId="0">#REF!</definedName>
    <definedName name="SUM_K10" localSheetId="16">#REF!</definedName>
    <definedName name="SUM_K10" localSheetId="13">#REF!</definedName>
    <definedName name="SUM_K10" localSheetId="10">#REF!</definedName>
    <definedName name="SUM_K10" localSheetId="8">#REF!</definedName>
    <definedName name="SUM_K10" localSheetId="9">#REF!</definedName>
    <definedName name="SUM_K10" localSheetId="19">#REF!</definedName>
    <definedName name="SUM_K10" localSheetId="1">#REF!</definedName>
    <definedName name="SUM_K10" localSheetId="7">#REF!</definedName>
    <definedName name="SUM_K10" localSheetId="5">#REF!</definedName>
    <definedName name="SUM_K10" localSheetId="18">#REF!</definedName>
    <definedName name="SUM_K10" localSheetId="14">#REF!</definedName>
    <definedName name="SUM_K10">#REF!</definedName>
    <definedName name="SUM_K10_1" localSheetId="12">#REF!</definedName>
    <definedName name="SUM_K10_1" localSheetId="0">#REF!</definedName>
    <definedName name="SUM_K10_1" localSheetId="16">#REF!</definedName>
    <definedName name="SUM_K10_1" localSheetId="19">#REF!</definedName>
    <definedName name="SUM_K10_1" localSheetId="7">#REF!</definedName>
    <definedName name="SUM_K10_1" localSheetId="5">#REF!</definedName>
    <definedName name="SUM_K10_1">#REF!</definedName>
    <definedName name="SUM_K10_2" localSheetId="12">#REF!</definedName>
    <definedName name="SUM_K10_2" localSheetId="0">#REF!</definedName>
    <definedName name="SUM_K10_2" localSheetId="16">#REF!</definedName>
    <definedName name="SUM_K10_2" localSheetId="19">#REF!</definedName>
    <definedName name="SUM_K10_2" localSheetId="7">#REF!</definedName>
    <definedName name="SUM_K10_2" localSheetId="5">#REF!</definedName>
    <definedName name="SUM_K10_2">#REF!</definedName>
    <definedName name="SUM_K105" localSheetId="4">#REF!</definedName>
    <definedName name="SUM_K105" localSheetId="6">#REF!</definedName>
    <definedName name="SUM_K105" localSheetId="11">#REF!</definedName>
    <definedName name="SUM_K105" localSheetId="12">#REF!</definedName>
    <definedName name="SUM_K105" localSheetId="17">#REF!</definedName>
    <definedName name="SUM_K105" localSheetId="15">#REF!</definedName>
    <definedName name="SUM_K105" localSheetId="0">#REF!</definedName>
    <definedName name="SUM_K105" localSheetId="16">#REF!</definedName>
    <definedName name="SUM_K105" localSheetId="13">#REF!</definedName>
    <definedName name="SUM_K105" localSheetId="10">#REF!</definedName>
    <definedName name="SUM_K105" localSheetId="8">#REF!</definedName>
    <definedName name="SUM_K105" localSheetId="9">#REF!</definedName>
    <definedName name="SUM_K105" localSheetId="19">#REF!</definedName>
    <definedName name="SUM_K105" localSheetId="1">#REF!</definedName>
    <definedName name="SUM_K105" localSheetId="7">#REF!</definedName>
    <definedName name="SUM_K105" localSheetId="5">#REF!</definedName>
    <definedName name="SUM_K105" localSheetId="18">#REF!</definedName>
    <definedName name="SUM_K105" localSheetId="14">#REF!</definedName>
    <definedName name="SUM_K105">#REF!</definedName>
    <definedName name="SUM_K11" localSheetId="4">#REF!</definedName>
    <definedName name="SUM_K11" localSheetId="6">#REF!</definedName>
    <definedName name="SUM_K11" localSheetId="11">#REF!</definedName>
    <definedName name="SUM_K11" localSheetId="12">#REF!</definedName>
    <definedName name="SUM_K11" localSheetId="17">#REF!</definedName>
    <definedName name="SUM_K11" localSheetId="15">#REF!</definedName>
    <definedName name="SUM_K11" localSheetId="0">#REF!</definedName>
    <definedName name="SUM_K11" localSheetId="16">#REF!</definedName>
    <definedName name="SUM_K11" localSheetId="13">#REF!</definedName>
    <definedName name="SUM_K11" localSheetId="10">#REF!</definedName>
    <definedName name="SUM_K11" localSheetId="8">#REF!</definedName>
    <definedName name="SUM_K11" localSheetId="9">#REF!</definedName>
    <definedName name="SUM_K11" localSheetId="19">#REF!</definedName>
    <definedName name="SUM_K11" localSheetId="1">#REF!</definedName>
    <definedName name="SUM_K11" localSheetId="7">#REF!</definedName>
    <definedName name="SUM_K11" localSheetId="5">#REF!</definedName>
    <definedName name="SUM_K11" localSheetId="18">#REF!</definedName>
    <definedName name="SUM_K11" localSheetId="14">#REF!</definedName>
    <definedName name="SUM_K11">#REF!</definedName>
    <definedName name="SUM_K11_1" localSheetId="12">#REF!</definedName>
    <definedName name="SUM_K11_1" localSheetId="0">#REF!</definedName>
    <definedName name="SUM_K11_1" localSheetId="16">#REF!</definedName>
    <definedName name="SUM_K11_1" localSheetId="19">#REF!</definedName>
    <definedName name="SUM_K11_1" localSheetId="7">#REF!</definedName>
    <definedName name="SUM_K11_1" localSheetId="5">#REF!</definedName>
    <definedName name="SUM_K11_1">#REF!</definedName>
    <definedName name="SUM_K11_2" localSheetId="12">#REF!</definedName>
    <definedName name="SUM_K11_2" localSheetId="0">#REF!</definedName>
    <definedName name="SUM_K11_2" localSheetId="16">#REF!</definedName>
    <definedName name="SUM_K11_2" localSheetId="19">#REF!</definedName>
    <definedName name="SUM_K11_2" localSheetId="7">#REF!</definedName>
    <definedName name="SUM_K11_2" localSheetId="5">#REF!</definedName>
    <definedName name="SUM_K11_2">#REF!</definedName>
    <definedName name="SUM_K12" localSheetId="4">#REF!</definedName>
    <definedName name="SUM_K12" localSheetId="6">#REF!</definedName>
    <definedName name="SUM_K12" localSheetId="11">#REF!</definedName>
    <definedName name="SUM_K12" localSheetId="12">#REF!</definedName>
    <definedName name="SUM_K12" localSheetId="17">#REF!</definedName>
    <definedName name="SUM_K12" localSheetId="15">#REF!</definedName>
    <definedName name="SUM_K12" localSheetId="0">#REF!</definedName>
    <definedName name="SUM_K12" localSheetId="16">#REF!</definedName>
    <definedName name="SUM_K12" localSheetId="13">#REF!</definedName>
    <definedName name="SUM_K12" localSheetId="10">#REF!</definedName>
    <definedName name="SUM_K12" localSheetId="8">#REF!</definedName>
    <definedName name="SUM_K12" localSheetId="9">#REF!</definedName>
    <definedName name="SUM_K12" localSheetId="19">#REF!</definedName>
    <definedName name="SUM_K12" localSheetId="1">#REF!</definedName>
    <definedName name="SUM_K12" localSheetId="7">#REF!</definedName>
    <definedName name="SUM_K12" localSheetId="5">#REF!</definedName>
    <definedName name="SUM_K12" localSheetId="18">#REF!</definedName>
    <definedName name="SUM_K12" localSheetId="14">#REF!</definedName>
    <definedName name="SUM_K12">#REF!</definedName>
    <definedName name="SUM_K12_1" localSheetId="12">#REF!</definedName>
    <definedName name="SUM_K12_1" localSheetId="0">#REF!</definedName>
    <definedName name="SUM_K12_1" localSheetId="16">#REF!</definedName>
    <definedName name="SUM_K12_1" localSheetId="19">#REF!</definedName>
    <definedName name="SUM_K12_1" localSheetId="7">#REF!</definedName>
    <definedName name="SUM_K12_1" localSheetId="5">#REF!</definedName>
    <definedName name="SUM_K12_1">#REF!</definedName>
    <definedName name="SUM_K12_2" localSheetId="12">#REF!</definedName>
    <definedName name="SUM_K12_2" localSheetId="0">#REF!</definedName>
    <definedName name="SUM_K12_2" localSheetId="16">#REF!</definedName>
    <definedName name="SUM_K12_2" localSheetId="19">#REF!</definedName>
    <definedName name="SUM_K12_2" localSheetId="7">#REF!</definedName>
    <definedName name="SUM_K12_2" localSheetId="5">#REF!</definedName>
    <definedName name="SUM_K12_2">#REF!</definedName>
    <definedName name="SUM_K13" localSheetId="4">#REF!</definedName>
    <definedName name="SUM_K13" localSheetId="6">#REF!</definedName>
    <definedName name="SUM_K13" localSheetId="11">#REF!</definedName>
    <definedName name="SUM_K13" localSheetId="12">#REF!</definedName>
    <definedName name="SUM_K13" localSheetId="17">#REF!</definedName>
    <definedName name="SUM_K13" localSheetId="15">#REF!</definedName>
    <definedName name="SUM_K13" localSheetId="0">#REF!</definedName>
    <definedName name="SUM_K13" localSheetId="16">#REF!</definedName>
    <definedName name="SUM_K13" localSheetId="13">#REF!</definedName>
    <definedName name="SUM_K13" localSheetId="10">#REF!</definedName>
    <definedName name="SUM_K13" localSheetId="8">#REF!</definedName>
    <definedName name="SUM_K13" localSheetId="9">#REF!</definedName>
    <definedName name="SUM_K13" localSheetId="19">#REF!</definedName>
    <definedName name="SUM_K13" localSheetId="1">#REF!</definedName>
    <definedName name="SUM_K13" localSheetId="7">#REF!</definedName>
    <definedName name="SUM_K13" localSheetId="5">#REF!</definedName>
    <definedName name="SUM_K13" localSheetId="18">#REF!</definedName>
    <definedName name="SUM_K13" localSheetId="14">#REF!</definedName>
    <definedName name="SUM_K13">#REF!</definedName>
    <definedName name="SUM_K13_1" localSheetId="12">#REF!</definedName>
    <definedName name="SUM_K13_1" localSheetId="0">#REF!</definedName>
    <definedName name="SUM_K13_1" localSheetId="16">#REF!</definedName>
    <definedName name="SUM_K13_1" localSheetId="19">#REF!</definedName>
    <definedName name="SUM_K13_1" localSheetId="7">#REF!</definedName>
    <definedName name="SUM_K13_1" localSheetId="5">#REF!</definedName>
    <definedName name="SUM_K13_1">#REF!</definedName>
    <definedName name="SUM_K13_2" localSheetId="12">#REF!</definedName>
    <definedName name="SUM_K13_2" localSheetId="0">#REF!</definedName>
    <definedName name="SUM_K13_2" localSheetId="16">#REF!</definedName>
    <definedName name="SUM_K13_2" localSheetId="19">#REF!</definedName>
    <definedName name="SUM_K13_2" localSheetId="7">#REF!</definedName>
    <definedName name="SUM_K13_2" localSheetId="5">#REF!</definedName>
    <definedName name="SUM_K13_2">#REF!</definedName>
    <definedName name="SUM_K14" localSheetId="4">#REF!</definedName>
    <definedName name="SUM_K14" localSheetId="6">#REF!</definedName>
    <definedName name="SUM_K14" localSheetId="11">#REF!</definedName>
    <definedName name="SUM_K14" localSheetId="12">#REF!</definedName>
    <definedName name="SUM_K14" localSheetId="17">#REF!</definedName>
    <definedName name="SUM_K14" localSheetId="15">#REF!</definedName>
    <definedName name="SUM_K14" localSheetId="0">#REF!</definedName>
    <definedName name="SUM_K14" localSheetId="16">#REF!</definedName>
    <definedName name="SUM_K14" localSheetId="13">#REF!</definedName>
    <definedName name="SUM_K14" localSheetId="10">#REF!</definedName>
    <definedName name="SUM_K14" localSheetId="8">#REF!</definedName>
    <definedName name="SUM_K14" localSheetId="9">#REF!</definedName>
    <definedName name="SUM_K14" localSheetId="19">#REF!</definedName>
    <definedName name="SUM_K14" localSheetId="1">#REF!</definedName>
    <definedName name="SUM_K14" localSheetId="7">#REF!</definedName>
    <definedName name="SUM_K14" localSheetId="5">#REF!</definedName>
    <definedName name="SUM_K14" localSheetId="18">#REF!</definedName>
    <definedName name="SUM_K14" localSheetId="14">#REF!</definedName>
    <definedName name="SUM_K14">#REF!</definedName>
    <definedName name="SUM_K14_1" localSheetId="12">#REF!</definedName>
    <definedName name="SUM_K14_1" localSheetId="0">#REF!</definedName>
    <definedName name="SUM_K14_1" localSheetId="16">#REF!</definedName>
    <definedName name="SUM_K14_1" localSheetId="19">#REF!</definedName>
    <definedName name="SUM_K14_1" localSheetId="7">#REF!</definedName>
    <definedName name="SUM_K14_1" localSheetId="5">#REF!</definedName>
    <definedName name="SUM_K14_1">#REF!</definedName>
    <definedName name="SUM_K14_2" localSheetId="12">#REF!</definedName>
    <definedName name="SUM_K14_2" localSheetId="0">#REF!</definedName>
    <definedName name="SUM_K14_2" localSheetId="16">#REF!</definedName>
    <definedName name="SUM_K14_2" localSheetId="19">#REF!</definedName>
    <definedName name="SUM_K14_2" localSheetId="7">#REF!</definedName>
    <definedName name="SUM_K14_2" localSheetId="5">#REF!</definedName>
    <definedName name="SUM_K14_2">#REF!</definedName>
    <definedName name="SUM_K15" localSheetId="4">#REF!</definedName>
    <definedName name="SUM_K15" localSheetId="6">#REF!</definedName>
    <definedName name="SUM_K15" localSheetId="11">#REF!</definedName>
    <definedName name="SUM_K15" localSheetId="12">#REF!</definedName>
    <definedName name="SUM_K15" localSheetId="17">#REF!</definedName>
    <definedName name="SUM_K15" localSheetId="15">#REF!</definedName>
    <definedName name="SUM_K15" localSheetId="0">#REF!</definedName>
    <definedName name="SUM_K15" localSheetId="16">#REF!</definedName>
    <definedName name="SUM_K15" localSheetId="13">#REF!</definedName>
    <definedName name="SUM_K15" localSheetId="10">#REF!</definedName>
    <definedName name="SUM_K15" localSheetId="8">#REF!</definedName>
    <definedName name="SUM_K15" localSheetId="9">#REF!</definedName>
    <definedName name="SUM_K15" localSheetId="19">#REF!</definedName>
    <definedName name="SUM_K15" localSheetId="1">#REF!</definedName>
    <definedName name="SUM_K15" localSheetId="7">#REF!</definedName>
    <definedName name="SUM_K15" localSheetId="5">#REF!</definedName>
    <definedName name="SUM_K15" localSheetId="18">#REF!</definedName>
    <definedName name="SUM_K15" localSheetId="14">#REF!</definedName>
    <definedName name="SUM_K15">#REF!</definedName>
    <definedName name="SUM_K15_1" localSheetId="12">#REF!</definedName>
    <definedName name="SUM_K15_1" localSheetId="0">#REF!</definedName>
    <definedName name="SUM_K15_1" localSheetId="16">#REF!</definedName>
    <definedName name="SUM_K15_1" localSheetId="19">#REF!</definedName>
    <definedName name="SUM_K15_1" localSheetId="7">#REF!</definedName>
    <definedName name="SUM_K15_1" localSheetId="5">#REF!</definedName>
    <definedName name="SUM_K15_1">#REF!</definedName>
    <definedName name="SUM_K15_2" localSheetId="12">#REF!</definedName>
    <definedName name="SUM_K15_2" localSheetId="0">#REF!</definedName>
    <definedName name="SUM_K15_2" localSheetId="16">#REF!</definedName>
    <definedName name="SUM_K15_2" localSheetId="19">#REF!</definedName>
    <definedName name="SUM_K15_2" localSheetId="7">#REF!</definedName>
    <definedName name="SUM_K15_2" localSheetId="5">#REF!</definedName>
    <definedName name="SUM_K15_2">#REF!</definedName>
    <definedName name="SUM_K16" localSheetId="4">#REF!</definedName>
    <definedName name="SUM_K16" localSheetId="6">#REF!</definedName>
    <definedName name="SUM_K16" localSheetId="11">#REF!</definedName>
    <definedName name="SUM_K16" localSheetId="12">#REF!</definedName>
    <definedName name="SUM_K16" localSheetId="17">#REF!</definedName>
    <definedName name="SUM_K16" localSheetId="15">#REF!</definedName>
    <definedName name="SUM_K16" localSheetId="0">#REF!</definedName>
    <definedName name="SUM_K16" localSheetId="16">#REF!</definedName>
    <definedName name="SUM_K16" localSheetId="13">#REF!</definedName>
    <definedName name="SUM_K16" localSheetId="10">#REF!</definedName>
    <definedName name="SUM_K16" localSheetId="8">#REF!</definedName>
    <definedName name="SUM_K16" localSheetId="9">#REF!</definedName>
    <definedName name="SUM_K16" localSheetId="19">#REF!</definedName>
    <definedName name="SUM_K16" localSheetId="1">#REF!</definedName>
    <definedName name="SUM_K16" localSheetId="7">#REF!</definedName>
    <definedName name="SUM_K16" localSheetId="5">#REF!</definedName>
    <definedName name="SUM_K16" localSheetId="18">#REF!</definedName>
    <definedName name="SUM_K16" localSheetId="14">#REF!</definedName>
    <definedName name="SUM_K16">#REF!</definedName>
    <definedName name="SUM_K16_1" localSheetId="12">#REF!</definedName>
    <definedName name="SUM_K16_1" localSheetId="0">#REF!</definedName>
    <definedName name="SUM_K16_1" localSheetId="16">#REF!</definedName>
    <definedName name="SUM_K16_1" localSheetId="19">#REF!</definedName>
    <definedName name="SUM_K16_1" localSheetId="7">#REF!</definedName>
    <definedName name="SUM_K16_1" localSheetId="5">#REF!</definedName>
    <definedName name="SUM_K16_1">#REF!</definedName>
    <definedName name="SUM_K16_2" localSheetId="12">#REF!</definedName>
    <definedName name="SUM_K16_2" localSheetId="0">#REF!</definedName>
    <definedName name="SUM_K16_2" localSheetId="16">#REF!</definedName>
    <definedName name="SUM_K16_2" localSheetId="19">#REF!</definedName>
    <definedName name="SUM_K16_2" localSheetId="7">#REF!</definedName>
    <definedName name="SUM_K16_2" localSheetId="5">#REF!</definedName>
    <definedName name="SUM_K16_2">#REF!</definedName>
    <definedName name="SUM_K17" localSheetId="4">#REF!</definedName>
    <definedName name="SUM_K17" localSheetId="6">#REF!</definedName>
    <definedName name="SUM_K17" localSheetId="11">#REF!</definedName>
    <definedName name="SUM_K17" localSheetId="12">#REF!</definedName>
    <definedName name="SUM_K17" localSheetId="17">#REF!</definedName>
    <definedName name="SUM_K17" localSheetId="15">#REF!</definedName>
    <definedName name="SUM_K17" localSheetId="0">#REF!</definedName>
    <definedName name="SUM_K17" localSheetId="16">#REF!</definedName>
    <definedName name="SUM_K17" localSheetId="13">#REF!</definedName>
    <definedName name="SUM_K17" localSheetId="10">#REF!</definedName>
    <definedName name="SUM_K17" localSheetId="8">#REF!</definedName>
    <definedName name="SUM_K17" localSheetId="9">#REF!</definedName>
    <definedName name="SUM_K17" localSheetId="19">#REF!</definedName>
    <definedName name="SUM_K17" localSheetId="1">#REF!</definedName>
    <definedName name="SUM_K17" localSheetId="7">#REF!</definedName>
    <definedName name="SUM_K17" localSheetId="5">#REF!</definedName>
    <definedName name="SUM_K17" localSheetId="18">#REF!</definedName>
    <definedName name="SUM_K17" localSheetId="14">#REF!</definedName>
    <definedName name="SUM_K17">#REF!</definedName>
    <definedName name="SUM_K17_1" localSheetId="12">#REF!</definedName>
    <definedName name="SUM_K17_1" localSheetId="0">#REF!</definedName>
    <definedName name="SUM_K17_1" localSheetId="16">#REF!</definedName>
    <definedName name="SUM_K17_1" localSheetId="19">#REF!</definedName>
    <definedName name="SUM_K17_1" localSheetId="7">#REF!</definedName>
    <definedName name="SUM_K17_1" localSheetId="5">#REF!</definedName>
    <definedName name="SUM_K17_1">#REF!</definedName>
    <definedName name="SUM_K17_2" localSheetId="12">#REF!</definedName>
    <definedName name="SUM_K17_2" localSheetId="0">#REF!</definedName>
    <definedName name="SUM_K17_2" localSheetId="16">#REF!</definedName>
    <definedName name="SUM_K17_2" localSheetId="19">#REF!</definedName>
    <definedName name="SUM_K17_2" localSheetId="7">#REF!</definedName>
    <definedName name="SUM_K17_2" localSheetId="5">#REF!</definedName>
    <definedName name="SUM_K17_2">#REF!</definedName>
    <definedName name="SUM_K18" localSheetId="4">#REF!</definedName>
    <definedName name="SUM_K18" localSheetId="6">#REF!</definedName>
    <definedName name="SUM_K18" localSheetId="11">#REF!</definedName>
    <definedName name="SUM_K18" localSheetId="12">#REF!</definedName>
    <definedName name="SUM_K18" localSheetId="17">#REF!</definedName>
    <definedName name="SUM_K18" localSheetId="15">#REF!</definedName>
    <definedName name="SUM_K18" localSheetId="0">#REF!</definedName>
    <definedName name="SUM_K18" localSheetId="16">#REF!</definedName>
    <definedName name="SUM_K18" localSheetId="13">#REF!</definedName>
    <definedName name="SUM_K18" localSheetId="10">#REF!</definedName>
    <definedName name="SUM_K18" localSheetId="8">#REF!</definedName>
    <definedName name="SUM_K18" localSheetId="9">#REF!</definedName>
    <definedName name="SUM_K18" localSheetId="19">#REF!</definedName>
    <definedName name="SUM_K18" localSheetId="1">#REF!</definedName>
    <definedName name="SUM_K18" localSheetId="7">#REF!</definedName>
    <definedName name="SUM_K18" localSheetId="5">#REF!</definedName>
    <definedName name="SUM_K18" localSheetId="18">#REF!</definedName>
    <definedName name="SUM_K18" localSheetId="14">#REF!</definedName>
    <definedName name="SUM_K18">#REF!</definedName>
    <definedName name="SUM_K18_1" localSheetId="12">#REF!</definedName>
    <definedName name="SUM_K18_1" localSheetId="0">#REF!</definedName>
    <definedName name="SUM_K18_1" localSheetId="16">#REF!</definedName>
    <definedName name="SUM_K18_1" localSheetId="19">#REF!</definedName>
    <definedName name="SUM_K18_1" localSheetId="7">#REF!</definedName>
    <definedName name="SUM_K18_1" localSheetId="5">#REF!</definedName>
    <definedName name="SUM_K18_1">#REF!</definedName>
    <definedName name="SUM_K18_2" localSheetId="12">#REF!</definedName>
    <definedName name="SUM_K18_2" localSheetId="0">#REF!</definedName>
    <definedName name="SUM_K18_2" localSheetId="16">#REF!</definedName>
    <definedName name="SUM_K18_2" localSheetId="19">#REF!</definedName>
    <definedName name="SUM_K18_2" localSheetId="7">#REF!</definedName>
    <definedName name="SUM_K18_2" localSheetId="5">#REF!</definedName>
    <definedName name="SUM_K18_2">#REF!</definedName>
    <definedName name="SUM_K19" localSheetId="4">#REF!</definedName>
    <definedName name="SUM_K19" localSheetId="6">#REF!</definedName>
    <definedName name="SUM_K19" localSheetId="11">#REF!</definedName>
    <definedName name="SUM_K19" localSheetId="12">#REF!</definedName>
    <definedName name="SUM_K19" localSheetId="17">#REF!</definedName>
    <definedName name="SUM_K19" localSheetId="15">#REF!</definedName>
    <definedName name="SUM_K19" localSheetId="0">#REF!</definedName>
    <definedName name="SUM_K19" localSheetId="16">#REF!</definedName>
    <definedName name="SUM_K19" localSheetId="13">#REF!</definedName>
    <definedName name="SUM_K19" localSheetId="10">#REF!</definedName>
    <definedName name="SUM_K19" localSheetId="8">#REF!</definedName>
    <definedName name="SUM_K19" localSheetId="9">#REF!</definedName>
    <definedName name="SUM_K19" localSheetId="19">#REF!</definedName>
    <definedName name="SUM_K19" localSheetId="1">#REF!</definedName>
    <definedName name="SUM_K19" localSheetId="7">#REF!</definedName>
    <definedName name="SUM_K19" localSheetId="5">#REF!</definedName>
    <definedName name="SUM_K19" localSheetId="18">#REF!</definedName>
    <definedName name="SUM_K19" localSheetId="14">#REF!</definedName>
    <definedName name="SUM_K19">#REF!</definedName>
    <definedName name="SUM_K19_1" localSheetId="12">#REF!</definedName>
    <definedName name="SUM_K19_1" localSheetId="0">#REF!</definedName>
    <definedName name="SUM_K19_1" localSheetId="16">#REF!</definedName>
    <definedName name="SUM_K19_1" localSheetId="19">#REF!</definedName>
    <definedName name="SUM_K19_1" localSheetId="7">#REF!</definedName>
    <definedName name="SUM_K19_1" localSheetId="5">#REF!</definedName>
    <definedName name="SUM_K19_1">#REF!</definedName>
    <definedName name="SUM_K19_2" localSheetId="12">#REF!</definedName>
    <definedName name="SUM_K19_2" localSheetId="0">#REF!</definedName>
    <definedName name="SUM_K19_2" localSheetId="16">#REF!</definedName>
    <definedName name="SUM_K19_2" localSheetId="19">#REF!</definedName>
    <definedName name="SUM_K19_2" localSheetId="7">#REF!</definedName>
    <definedName name="SUM_K19_2" localSheetId="5">#REF!</definedName>
    <definedName name="SUM_K19_2">#REF!</definedName>
    <definedName name="SUM_K2" localSheetId="4">#REF!</definedName>
    <definedName name="SUM_K2" localSheetId="6">#REF!</definedName>
    <definedName name="SUM_K2" localSheetId="11">#REF!</definedName>
    <definedName name="SUM_K2" localSheetId="12">#REF!</definedName>
    <definedName name="SUM_K2" localSheetId="17">#REF!</definedName>
    <definedName name="SUM_K2" localSheetId="15">#REF!</definedName>
    <definedName name="SUM_K2" localSheetId="0">#REF!</definedName>
    <definedName name="SUM_K2" localSheetId="16">#REF!</definedName>
    <definedName name="SUM_K2" localSheetId="13">#REF!</definedName>
    <definedName name="SUM_K2" localSheetId="10">#REF!</definedName>
    <definedName name="SUM_K2" localSheetId="8">#REF!</definedName>
    <definedName name="SUM_K2" localSheetId="9">#REF!</definedName>
    <definedName name="SUM_K2" localSheetId="19">#REF!</definedName>
    <definedName name="SUM_K2" localSheetId="1">#REF!</definedName>
    <definedName name="SUM_K2" localSheetId="7">#REF!</definedName>
    <definedName name="SUM_K2" localSheetId="5">#REF!</definedName>
    <definedName name="SUM_K2" localSheetId="18">#REF!</definedName>
    <definedName name="SUM_K2" localSheetId="14">#REF!</definedName>
    <definedName name="SUM_K2">#REF!</definedName>
    <definedName name="SUM_K2_1" localSheetId="12">#REF!</definedName>
    <definedName name="SUM_K2_1" localSheetId="0">#REF!</definedName>
    <definedName name="SUM_K2_1" localSheetId="16">#REF!</definedName>
    <definedName name="SUM_K2_1" localSheetId="19">#REF!</definedName>
    <definedName name="SUM_K2_1" localSheetId="7">#REF!</definedName>
    <definedName name="SUM_K2_1" localSheetId="5">#REF!</definedName>
    <definedName name="SUM_K2_1">#REF!</definedName>
    <definedName name="SUM_K2_2" localSheetId="12">#REF!</definedName>
    <definedName name="SUM_K2_2" localSheetId="0">#REF!</definedName>
    <definedName name="SUM_K2_2" localSheetId="16">#REF!</definedName>
    <definedName name="SUM_K2_2" localSheetId="19">#REF!</definedName>
    <definedName name="SUM_K2_2" localSheetId="7">#REF!</definedName>
    <definedName name="SUM_K2_2" localSheetId="5">#REF!</definedName>
    <definedName name="SUM_K2_2">#REF!</definedName>
    <definedName name="SUM_K20" localSheetId="4">#REF!</definedName>
    <definedName name="SUM_K20" localSheetId="6">#REF!</definedName>
    <definedName name="SUM_K20" localSheetId="11">#REF!</definedName>
    <definedName name="SUM_K20" localSheetId="12">#REF!</definedName>
    <definedName name="SUM_K20" localSheetId="17">#REF!</definedName>
    <definedName name="SUM_K20" localSheetId="15">#REF!</definedName>
    <definedName name="SUM_K20" localSheetId="0">#REF!</definedName>
    <definedName name="SUM_K20" localSheetId="16">#REF!</definedName>
    <definedName name="SUM_K20" localSheetId="13">#REF!</definedName>
    <definedName name="SUM_K20" localSheetId="10">#REF!</definedName>
    <definedName name="SUM_K20" localSheetId="8">#REF!</definedName>
    <definedName name="SUM_K20" localSheetId="9">#REF!</definedName>
    <definedName name="SUM_K20" localSheetId="19">#REF!</definedName>
    <definedName name="SUM_K20" localSheetId="1">#REF!</definedName>
    <definedName name="SUM_K20" localSheetId="7">#REF!</definedName>
    <definedName name="SUM_K20" localSheetId="5">#REF!</definedName>
    <definedName name="SUM_K20" localSheetId="18">#REF!</definedName>
    <definedName name="SUM_K20" localSheetId="14">#REF!</definedName>
    <definedName name="SUM_K20">#REF!</definedName>
    <definedName name="SUM_K20_1" localSheetId="12">#REF!</definedName>
    <definedName name="SUM_K20_1" localSheetId="0">#REF!</definedName>
    <definedName name="SUM_K20_1" localSheetId="16">#REF!</definedName>
    <definedName name="SUM_K20_1" localSheetId="19">#REF!</definedName>
    <definedName name="SUM_K20_1" localSheetId="7">#REF!</definedName>
    <definedName name="SUM_K20_1" localSheetId="5">#REF!</definedName>
    <definedName name="SUM_K20_1">#REF!</definedName>
    <definedName name="SUM_K20_2" localSheetId="12">#REF!</definedName>
    <definedName name="SUM_K20_2" localSheetId="0">#REF!</definedName>
    <definedName name="SUM_K20_2" localSheetId="16">#REF!</definedName>
    <definedName name="SUM_K20_2" localSheetId="19">#REF!</definedName>
    <definedName name="SUM_K20_2" localSheetId="7">#REF!</definedName>
    <definedName name="SUM_K20_2" localSheetId="5">#REF!</definedName>
    <definedName name="SUM_K20_2">#REF!</definedName>
    <definedName name="SUM_K21" localSheetId="4">#REF!</definedName>
    <definedName name="SUM_K21" localSheetId="6">#REF!</definedName>
    <definedName name="SUM_K21" localSheetId="11">#REF!</definedName>
    <definedName name="SUM_K21" localSheetId="12">#REF!</definedName>
    <definedName name="SUM_K21" localSheetId="17">#REF!</definedName>
    <definedName name="SUM_K21" localSheetId="15">#REF!</definedName>
    <definedName name="SUM_K21" localSheetId="0">#REF!</definedName>
    <definedName name="SUM_K21" localSheetId="16">#REF!</definedName>
    <definedName name="SUM_K21" localSheetId="13">#REF!</definedName>
    <definedName name="SUM_K21" localSheetId="10">#REF!</definedName>
    <definedName name="SUM_K21" localSheetId="8">#REF!</definedName>
    <definedName name="SUM_K21" localSheetId="9">#REF!</definedName>
    <definedName name="SUM_K21" localSheetId="19">#REF!</definedName>
    <definedName name="SUM_K21" localSheetId="1">#REF!</definedName>
    <definedName name="SUM_K21" localSheetId="7">#REF!</definedName>
    <definedName name="SUM_K21" localSheetId="5">#REF!</definedName>
    <definedName name="SUM_K21" localSheetId="18">#REF!</definedName>
    <definedName name="SUM_K21" localSheetId="14">#REF!</definedName>
    <definedName name="SUM_K21">#REF!</definedName>
    <definedName name="SUM_K21_1" localSheetId="12">#REF!</definedName>
    <definedName name="SUM_K21_1" localSheetId="0">#REF!</definedName>
    <definedName name="SUM_K21_1" localSheetId="16">#REF!</definedName>
    <definedName name="SUM_K21_1" localSheetId="19">#REF!</definedName>
    <definedName name="SUM_K21_1" localSheetId="7">#REF!</definedName>
    <definedName name="SUM_K21_1" localSheetId="5">#REF!</definedName>
    <definedName name="SUM_K21_1">#REF!</definedName>
    <definedName name="SUM_K21_2" localSheetId="12">#REF!</definedName>
    <definedName name="SUM_K21_2" localSheetId="0">#REF!</definedName>
    <definedName name="SUM_K21_2" localSheetId="16">#REF!</definedName>
    <definedName name="SUM_K21_2" localSheetId="19">#REF!</definedName>
    <definedName name="SUM_K21_2" localSheetId="7">#REF!</definedName>
    <definedName name="SUM_K21_2" localSheetId="5">#REF!</definedName>
    <definedName name="SUM_K21_2">#REF!</definedName>
    <definedName name="SUM_K22" localSheetId="4">#REF!</definedName>
    <definedName name="SUM_K22" localSheetId="6">#REF!</definedName>
    <definedName name="SUM_K22" localSheetId="11">#REF!</definedName>
    <definedName name="SUM_K22" localSheetId="12">#REF!</definedName>
    <definedName name="SUM_K22" localSheetId="17">#REF!</definedName>
    <definedName name="SUM_K22" localSheetId="15">#REF!</definedName>
    <definedName name="SUM_K22" localSheetId="0">#REF!</definedName>
    <definedName name="SUM_K22" localSheetId="16">#REF!</definedName>
    <definedName name="SUM_K22" localSheetId="13">#REF!</definedName>
    <definedName name="SUM_K22" localSheetId="10">#REF!</definedName>
    <definedName name="SUM_K22" localSheetId="8">#REF!</definedName>
    <definedName name="SUM_K22" localSheetId="9">#REF!</definedName>
    <definedName name="SUM_K22" localSheetId="19">#REF!</definedName>
    <definedName name="SUM_K22" localSheetId="1">#REF!</definedName>
    <definedName name="SUM_K22" localSheetId="7">#REF!</definedName>
    <definedName name="SUM_K22" localSheetId="5">#REF!</definedName>
    <definedName name="SUM_K22" localSheetId="18">#REF!</definedName>
    <definedName name="SUM_K22" localSheetId="14">#REF!</definedName>
    <definedName name="SUM_K22">#REF!</definedName>
    <definedName name="SUM_K22_1" localSheetId="12">#REF!</definedName>
    <definedName name="SUM_K22_1" localSheetId="0">#REF!</definedName>
    <definedName name="SUM_K22_1" localSheetId="16">#REF!</definedName>
    <definedName name="SUM_K22_1" localSheetId="19">#REF!</definedName>
    <definedName name="SUM_K22_1" localSheetId="7">#REF!</definedName>
    <definedName name="SUM_K22_1" localSheetId="5">#REF!</definedName>
    <definedName name="SUM_K22_1">#REF!</definedName>
    <definedName name="SUM_K22_2" localSheetId="12">#REF!</definedName>
    <definedName name="SUM_K22_2" localSheetId="0">#REF!</definedName>
    <definedName name="SUM_K22_2" localSheetId="16">#REF!</definedName>
    <definedName name="SUM_K22_2" localSheetId="19">#REF!</definedName>
    <definedName name="SUM_K22_2" localSheetId="7">#REF!</definedName>
    <definedName name="SUM_K22_2" localSheetId="5">#REF!</definedName>
    <definedName name="SUM_K22_2">#REF!</definedName>
    <definedName name="SUM_K23" localSheetId="4">#REF!</definedName>
    <definedName name="SUM_K23" localSheetId="6">#REF!</definedName>
    <definedName name="SUM_K23" localSheetId="11">#REF!</definedName>
    <definedName name="SUM_K23" localSheetId="12">#REF!</definedName>
    <definedName name="SUM_K23" localSheetId="17">#REF!</definedName>
    <definedName name="SUM_K23" localSheetId="15">#REF!</definedName>
    <definedName name="SUM_K23" localSheetId="0">#REF!</definedName>
    <definedName name="SUM_K23" localSheetId="16">#REF!</definedName>
    <definedName name="SUM_K23" localSheetId="13">#REF!</definedName>
    <definedName name="SUM_K23" localSheetId="10">#REF!</definedName>
    <definedName name="SUM_K23" localSheetId="8">#REF!</definedName>
    <definedName name="SUM_K23" localSheetId="9">#REF!</definedName>
    <definedName name="SUM_K23" localSheetId="19">#REF!</definedName>
    <definedName name="SUM_K23" localSheetId="1">#REF!</definedName>
    <definedName name="SUM_K23" localSheetId="7">#REF!</definedName>
    <definedName name="SUM_K23" localSheetId="5">#REF!</definedName>
    <definedName name="SUM_K23" localSheetId="18">#REF!</definedName>
    <definedName name="SUM_K23" localSheetId="14">#REF!</definedName>
    <definedName name="SUM_K23">#REF!</definedName>
    <definedName name="SUM_K23_1" localSheetId="12">#REF!</definedName>
    <definedName name="SUM_K23_1" localSheetId="0">#REF!</definedName>
    <definedName name="SUM_K23_1" localSheetId="16">#REF!</definedName>
    <definedName name="SUM_K23_1" localSheetId="19">#REF!</definedName>
    <definedName name="SUM_K23_1" localSheetId="7">#REF!</definedName>
    <definedName name="SUM_K23_1" localSheetId="5">#REF!</definedName>
    <definedName name="SUM_K23_1">#REF!</definedName>
    <definedName name="SUM_K23_2" localSheetId="12">#REF!</definedName>
    <definedName name="SUM_K23_2" localSheetId="0">#REF!</definedName>
    <definedName name="SUM_K23_2" localSheetId="16">#REF!</definedName>
    <definedName name="SUM_K23_2" localSheetId="19">#REF!</definedName>
    <definedName name="SUM_K23_2" localSheetId="7">#REF!</definedName>
    <definedName name="SUM_K23_2" localSheetId="5">#REF!</definedName>
    <definedName name="SUM_K23_2">#REF!</definedName>
    <definedName name="SUM_K3" localSheetId="4">#REF!</definedName>
    <definedName name="SUM_K3" localSheetId="6">#REF!</definedName>
    <definedName name="SUM_K3" localSheetId="11">#REF!</definedName>
    <definedName name="SUM_K3" localSheetId="12">#REF!</definedName>
    <definedName name="SUM_K3" localSheetId="17">#REF!</definedName>
    <definedName name="SUM_K3" localSheetId="15">#REF!</definedName>
    <definedName name="SUM_K3" localSheetId="0">#REF!</definedName>
    <definedName name="SUM_K3" localSheetId="16">#REF!</definedName>
    <definedName name="SUM_K3" localSheetId="13">#REF!</definedName>
    <definedName name="SUM_K3" localSheetId="10">#REF!</definedName>
    <definedName name="SUM_K3" localSheetId="8">#REF!</definedName>
    <definedName name="SUM_K3" localSheetId="9">#REF!</definedName>
    <definedName name="SUM_K3" localSheetId="19">#REF!</definedName>
    <definedName name="SUM_K3" localSheetId="1">#REF!</definedName>
    <definedName name="SUM_K3" localSheetId="7">#REF!</definedName>
    <definedName name="SUM_K3" localSheetId="5">#REF!</definedName>
    <definedName name="SUM_K3" localSheetId="18">#REF!</definedName>
    <definedName name="SUM_K3" localSheetId="14">#REF!</definedName>
    <definedName name="SUM_K3">#REF!</definedName>
    <definedName name="SUM_K3_1" localSheetId="12">#REF!</definedName>
    <definedName name="SUM_K3_1" localSheetId="0">#REF!</definedName>
    <definedName name="SUM_K3_1" localSheetId="16">#REF!</definedName>
    <definedName name="SUM_K3_1" localSheetId="19">#REF!</definedName>
    <definedName name="SUM_K3_1" localSheetId="7">#REF!</definedName>
    <definedName name="SUM_K3_1" localSheetId="5">#REF!</definedName>
    <definedName name="SUM_K3_1">#REF!</definedName>
    <definedName name="SUM_K3_2" localSheetId="12">#REF!</definedName>
    <definedName name="SUM_K3_2" localSheetId="0">#REF!</definedName>
    <definedName name="SUM_K3_2" localSheetId="16">#REF!</definedName>
    <definedName name="SUM_K3_2" localSheetId="19">#REF!</definedName>
    <definedName name="SUM_K3_2" localSheetId="7">#REF!</definedName>
    <definedName name="SUM_K3_2" localSheetId="5">#REF!</definedName>
    <definedName name="SUM_K3_2">#REF!</definedName>
    <definedName name="SUM_K4" localSheetId="4">#REF!</definedName>
    <definedName name="SUM_K4" localSheetId="6">#REF!</definedName>
    <definedName name="SUM_K4" localSheetId="11">#REF!</definedName>
    <definedName name="SUM_K4" localSheetId="12">#REF!</definedName>
    <definedName name="SUM_K4" localSheetId="17">#REF!</definedName>
    <definedName name="SUM_K4" localSheetId="15">#REF!</definedName>
    <definedName name="SUM_K4" localSheetId="0">#REF!</definedName>
    <definedName name="SUM_K4" localSheetId="16">#REF!</definedName>
    <definedName name="SUM_K4" localSheetId="13">#REF!</definedName>
    <definedName name="SUM_K4" localSheetId="10">#REF!</definedName>
    <definedName name="SUM_K4" localSheetId="8">#REF!</definedName>
    <definedName name="SUM_K4" localSheetId="9">#REF!</definedName>
    <definedName name="SUM_K4" localSheetId="19">#REF!</definedName>
    <definedName name="SUM_K4" localSheetId="1">#REF!</definedName>
    <definedName name="SUM_K4" localSheetId="7">#REF!</definedName>
    <definedName name="SUM_K4" localSheetId="5">#REF!</definedName>
    <definedName name="SUM_K4" localSheetId="18">#REF!</definedName>
    <definedName name="SUM_K4" localSheetId="14">#REF!</definedName>
    <definedName name="SUM_K4">#REF!</definedName>
    <definedName name="SUM_K4_1" localSheetId="12">#REF!</definedName>
    <definedName name="SUM_K4_1" localSheetId="0">#REF!</definedName>
    <definedName name="SUM_K4_1" localSheetId="16">#REF!</definedName>
    <definedName name="SUM_K4_1" localSheetId="19">#REF!</definedName>
    <definedName name="SUM_K4_1" localSheetId="7">#REF!</definedName>
    <definedName name="SUM_K4_1" localSheetId="5">#REF!</definedName>
    <definedName name="SUM_K4_1">#REF!</definedName>
    <definedName name="SUM_K4_2" localSheetId="12">#REF!</definedName>
    <definedName name="SUM_K4_2" localSheetId="0">#REF!</definedName>
    <definedName name="SUM_K4_2" localSheetId="16">#REF!</definedName>
    <definedName name="SUM_K4_2" localSheetId="19">#REF!</definedName>
    <definedName name="SUM_K4_2" localSheetId="7">#REF!</definedName>
    <definedName name="SUM_K4_2" localSheetId="5">#REF!</definedName>
    <definedName name="SUM_K4_2">#REF!</definedName>
    <definedName name="SUM_K5" localSheetId="4">#REF!</definedName>
    <definedName name="SUM_K5" localSheetId="6">#REF!</definedName>
    <definedName name="SUM_K5" localSheetId="11">#REF!</definedName>
    <definedName name="SUM_K5" localSheetId="12">#REF!</definedName>
    <definedName name="SUM_K5" localSheetId="17">#REF!</definedName>
    <definedName name="SUM_K5" localSheetId="15">#REF!</definedName>
    <definedName name="SUM_K5" localSheetId="0">#REF!</definedName>
    <definedName name="SUM_K5" localSheetId="16">#REF!</definedName>
    <definedName name="SUM_K5" localSheetId="13">#REF!</definedName>
    <definedName name="SUM_K5" localSheetId="10">#REF!</definedName>
    <definedName name="SUM_K5" localSheetId="8">#REF!</definedName>
    <definedName name="SUM_K5" localSheetId="9">#REF!</definedName>
    <definedName name="SUM_K5" localSheetId="19">#REF!</definedName>
    <definedName name="SUM_K5" localSheetId="1">#REF!</definedName>
    <definedName name="SUM_K5" localSheetId="7">#REF!</definedName>
    <definedName name="SUM_K5" localSheetId="5">#REF!</definedName>
    <definedName name="SUM_K5" localSheetId="18">#REF!</definedName>
    <definedName name="SUM_K5" localSheetId="14">#REF!</definedName>
    <definedName name="SUM_K5">#REF!</definedName>
    <definedName name="SUM_K5_1" localSheetId="12">#REF!</definedName>
    <definedName name="SUM_K5_1" localSheetId="0">#REF!</definedName>
    <definedName name="SUM_K5_1" localSheetId="16">#REF!</definedName>
    <definedName name="SUM_K5_1" localSheetId="19">#REF!</definedName>
    <definedName name="SUM_K5_1" localSheetId="7">#REF!</definedName>
    <definedName name="SUM_K5_1" localSheetId="5">#REF!</definedName>
    <definedName name="SUM_K5_1">#REF!</definedName>
    <definedName name="SUM_K5_2" localSheetId="12">#REF!</definedName>
    <definedName name="SUM_K5_2" localSheetId="0">#REF!</definedName>
    <definedName name="SUM_K5_2" localSheetId="16">#REF!</definedName>
    <definedName name="SUM_K5_2" localSheetId="19">#REF!</definedName>
    <definedName name="SUM_K5_2" localSheetId="7">#REF!</definedName>
    <definedName name="SUM_K5_2" localSheetId="5">#REF!</definedName>
    <definedName name="SUM_K5_2">#REF!</definedName>
    <definedName name="SUM_K6" localSheetId="4">#REF!</definedName>
    <definedName name="SUM_K6" localSheetId="6">#REF!</definedName>
    <definedName name="SUM_K6" localSheetId="11">#REF!</definedName>
    <definedName name="SUM_K6" localSheetId="12">#REF!</definedName>
    <definedName name="SUM_K6" localSheetId="17">#REF!</definedName>
    <definedName name="SUM_K6" localSheetId="15">#REF!</definedName>
    <definedName name="SUM_K6" localSheetId="0">#REF!</definedName>
    <definedName name="SUM_K6" localSheetId="16">#REF!</definedName>
    <definedName name="SUM_K6" localSheetId="13">#REF!</definedName>
    <definedName name="SUM_K6" localSheetId="10">#REF!</definedName>
    <definedName name="SUM_K6" localSheetId="8">#REF!</definedName>
    <definedName name="SUM_K6" localSheetId="9">#REF!</definedName>
    <definedName name="SUM_K6" localSheetId="19">#REF!</definedName>
    <definedName name="SUM_K6" localSheetId="1">#REF!</definedName>
    <definedName name="SUM_K6" localSheetId="7">#REF!</definedName>
    <definedName name="SUM_K6" localSheetId="5">#REF!</definedName>
    <definedName name="SUM_K6" localSheetId="18">#REF!</definedName>
    <definedName name="SUM_K6" localSheetId="14">#REF!</definedName>
    <definedName name="SUM_K6">#REF!</definedName>
    <definedName name="SUM_K6_1" localSheetId="12">#REF!</definedName>
    <definedName name="SUM_K6_1" localSheetId="0">#REF!</definedName>
    <definedName name="SUM_K6_1" localSheetId="16">#REF!</definedName>
    <definedName name="SUM_K6_1" localSheetId="19">#REF!</definedName>
    <definedName name="SUM_K6_1" localSheetId="7">#REF!</definedName>
    <definedName name="SUM_K6_1" localSheetId="5">#REF!</definedName>
    <definedName name="SUM_K6_1">#REF!</definedName>
    <definedName name="SUM_K6_2" localSheetId="12">#REF!</definedName>
    <definedName name="SUM_K6_2" localSheetId="0">#REF!</definedName>
    <definedName name="SUM_K6_2" localSheetId="16">#REF!</definedName>
    <definedName name="SUM_K6_2" localSheetId="19">#REF!</definedName>
    <definedName name="SUM_K6_2" localSheetId="7">#REF!</definedName>
    <definedName name="SUM_K6_2" localSheetId="5">#REF!</definedName>
    <definedName name="SUM_K6_2">#REF!</definedName>
    <definedName name="SUM_K7" localSheetId="4">#REF!</definedName>
    <definedName name="SUM_K7" localSheetId="6">#REF!</definedName>
    <definedName name="SUM_K7" localSheetId="11">#REF!</definedName>
    <definedName name="SUM_K7" localSheetId="12">#REF!</definedName>
    <definedName name="SUM_K7" localSheetId="17">#REF!</definedName>
    <definedName name="SUM_K7" localSheetId="15">#REF!</definedName>
    <definedName name="SUM_K7" localSheetId="0">#REF!</definedName>
    <definedName name="SUM_K7" localSheetId="16">#REF!</definedName>
    <definedName name="SUM_K7" localSheetId="13">#REF!</definedName>
    <definedName name="SUM_K7" localSheetId="10">#REF!</definedName>
    <definedName name="SUM_K7" localSheetId="8">#REF!</definedName>
    <definedName name="SUM_K7" localSheetId="9">#REF!</definedName>
    <definedName name="SUM_K7" localSheetId="19">#REF!</definedName>
    <definedName name="SUM_K7" localSheetId="1">#REF!</definedName>
    <definedName name="SUM_K7" localSheetId="7">#REF!</definedName>
    <definedName name="SUM_K7" localSheetId="5">#REF!</definedName>
    <definedName name="SUM_K7" localSheetId="18">#REF!</definedName>
    <definedName name="SUM_K7" localSheetId="14">#REF!</definedName>
    <definedName name="SUM_K7">#REF!</definedName>
    <definedName name="SUM_K7_1" localSheetId="12">#REF!</definedName>
    <definedName name="SUM_K7_1" localSheetId="0">#REF!</definedName>
    <definedName name="SUM_K7_1" localSheetId="16">#REF!</definedName>
    <definedName name="SUM_K7_1" localSheetId="19">#REF!</definedName>
    <definedName name="SUM_K7_1" localSheetId="7">#REF!</definedName>
    <definedName name="SUM_K7_1" localSheetId="5">#REF!</definedName>
    <definedName name="SUM_K7_1">#REF!</definedName>
    <definedName name="SUM_K7_2" localSheetId="12">#REF!</definedName>
    <definedName name="SUM_K7_2" localSheetId="0">#REF!</definedName>
    <definedName name="SUM_K7_2" localSheetId="16">#REF!</definedName>
    <definedName name="SUM_K7_2" localSheetId="19">#REF!</definedName>
    <definedName name="SUM_K7_2" localSheetId="7">#REF!</definedName>
    <definedName name="SUM_K7_2" localSheetId="5">#REF!</definedName>
    <definedName name="SUM_K7_2">#REF!</definedName>
    <definedName name="SUM_K8" localSheetId="4">#REF!</definedName>
    <definedName name="SUM_K8" localSheetId="6">#REF!</definedName>
    <definedName name="SUM_K8" localSheetId="11">#REF!</definedName>
    <definedName name="SUM_K8" localSheetId="12">#REF!</definedName>
    <definedName name="SUM_K8" localSheetId="17">#REF!</definedName>
    <definedName name="SUM_K8" localSheetId="15">#REF!</definedName>
    <definedName name="SUM_K8" localSheetId="0">#REF!</definedName>
    <definedName name="SUM_K8" localSheetId="16">#REF!</definedName>
    <definedName name="SUM_K8" localSheetId="13">#REF!</definedName>
    <definedName name="SUM_K8" localSheetId="10">#REF!</definedName>
    <definedName name="SUM_K8" localSheetId="8">#REF!</definedName>
    <definedName name="SUM_K8" localSheetId="9">#REF!</definedName>
    <definedName name="SUM_K8" localSheetId="19">#REF!</definedName>
    <definedName name="SUM_K8" localSheetId="1">#REF!</definedName>
    <definedName name="SUM_K8" localSheetId="7">#REF!</definedName>
    <definedName name="SUM_K8" localSheetId="5">#REF!</definedName>
    <definedName name="SUM_K8" localSheetId="18">#REF!</definedName>
    <definedName name="SUM_K8" localSheetId="14">#REF!</definedName>
    <definedName name="SUM_K8">#REF!</definedName>
    <definedName name="SUM_K8_1" localSheetId="12">#REF!</definedName>
    <definedName name="SUM_K8_1" localSheetId="0">#REF!</definedName>
    <definedName name="SUM_K8_1" localSheetId="16">#REF!</definedName>
    <definedName name="SUM_K8_1" localSheetId="19">#REF!</definedName>
    <definedName name="SUM_K8_1" localSheetId="7">#REF!</definedName>
    <definedName name="SUM_K8_1" localSheetId="5">#REF!</definedName>
    <definedName name="SUM_K8_1">#REF!</definedName>
    <definedName name="SUM_K8_2" localSheetId="12">#REF!</definedName>
    <definedName name="SUM_K8_2" localSheetId="0">#REF!</definedName>
    <definedName name="SUM_K8_2" localSheetId="16">#REF!</definedName>
    <definedName name="SUM_K8_2" localSheetId="19">#REF!</definedName>
    <definedName name="SUM_K8_2" localSheetId="7">#REF!</definedName>
    <definedName name="SUM_K8_2" localSheetId="5">#REF!</definedName>
    <definedName name="SUM_K8_2">#REF!</definedName>
    <definedName name="SUM_K9" localSheetId="4">#REF!</definedName>
    <definedName name="SUM_K9" localSheetId="6">#REF!</definedName>
    <definedName name="SUM_K9" localSheetId="11">#REF!</definedName>
    <definedName name="SUM_K9" localSheetId="12">#REF!</definedName>
    <definedName name="SUM_K9" localSheetId="17">#REF!</definedName>
    <definedName name="SUM_K9" localSheetId="15">#REF!</definedName>
    <definedName name="SUM_K9" localSheetId="0">#REF!</definedName>
    <definedName name="SUM_K9" localSheetId="16">#REF!</definedName>
    <definedName name="SUM_K9" localSheetId="13">#REF!</definedName>
    <definedName name="SUM_K9" localSheetId="10">#REF!</definedName>
    <definedName name="SUM_K9" localSheetId="8">#REF!</definedName>
    <definedName name="SUM_K9" localSheetId="9">#REF!</definedName>
    <definedName name="SUM_K9" localSheetId="19">#REF!</definedName>
    <definedName name="SUM_K9" localSheetId="1">#REF!</definedName>
    <definedName name="SUM_K9" localSheetId="7">#REF!</definedName>
    <definedName name="SUM_K9" localSheetId="5">#REF!</definedName>
    <definedName name="SUM_K9" localSheetId="18">#REF!</definedName>
    <definedName name="SUM_K9" localSheetId="14">#REF!</definedName>
    <definedName name="SUM_K9">#REF!</definedName>
    <definedName name="SUM_K9_1" localSheetId="12">#REF!</definedName>
    <definedName name="SUM_K9_1" localSheetId="0">#REF!</definedName>
    <definedName name="SUM_K9_1" localSheetId="16">#REF!</definedName>
    <definedName name="SUM_K9_1" localSheetId="19">#REF!</definedName>
    <definedName name="SUM_K9_1" localSheetId="7">#REF!</definedName>
    <definedName name="SUM_K9_1" localSheetId="5">#REF!</definedName>
    <definedName name="SUM_K9_1">#REF!</definedName>
    <definedName name="SUM_K9_2" localSheetId="12">#REF!</definedName>
    <definedName name="SUM_K9_2" localSheetId="0">#REF!</definedName>
    <definedName name="SUM_K9_2" localSheetId="16">#REF!</definedName>
    <definedName name="SUM_K9_2" localSheetId="19">#REF!</definedName>
    <definedName name="SUM_K9_2" localSheetId="7">#REF!</definedName>
    <definedName name="SUM_K9_2" localSheetId="5">#REF!</definedName>
    <definedName name="SUM_K9_2">#REF!</definedName>
    <definedName name="suma" localSheetId="12">#REF!</definedName>
    <definedName name="suma" localSheetId="0">#REF!</definedName>
    <definedName name="suma" localSheetId="16">#REF!</definedName>
    <definedName name="suma" localSheetId="19">#REF!</definedName>
    <definedName name="suma" localSheetId="7">#REF!</definedName>
    <definedName name="suma" localSheetId="5">#REF!</definedName>
    <definedName name="suma">#REF!</definedName>
    <definedName name="SZERSCHOD">[3]Ogólne!$E$54</definedName>
    <definedName name="SZJ">[3]Ogólne!$E$6</definedName>
    <definedName name="SZKL">[3]Ogólne!$B$6</definedName>
    <definedName name="SZKP">[3]Ogólne!$H$6</definedName>
    <definedName name="SZP">[3]Ogólne!$E$30</definedName>
    <definedName name="ścianka_stała" localSheetId="12">#REF!</definedName>
    <definedName name="ścianka_stała" localSheetId="0">#REF!</definedName>
    <definedName name="ścianka_stała" localSheetId="16">#REF!</definedName>
    <definedName name="ścianka_stała" localSheetId="19">#REF!</definedName>
    <definedName name="ścianka_stała" localSheetId="7">#REF!</definedName>
    <definedName name="ścianka_stała" localSheetId="5">#REF!</definedName>
    <definedName name="ścianka_stała">#REF!</definedName>
    <definedName name="ścianka_tymczasowa" localSheetId="12">#REF!</definedName>
    <definedName name="ścianka_tymczasowa" localSheetId="0">#REF!</definedName>
    <definedName name="ścianka_tymczasowa" localSheetId="16">#REF!</definedName>
    <definedName name="ścianka_tymczasowa" localSheetId="19">#REF!</definedName>
    <definedName name="ścianka_tymczasowa" localSheetId="7">#REF!</definedName>
    <definedName name="ścianka_tymczasowa" localSheetId="5">#REF!</definedName>
    <definedName name="ścianka_tymczasowa">#REF!</definedName>
    <definedName name="ścieralna" localSheetId="12">#REF!</definedName>
    <definedName name="ścieralna" localSheetId="0">#REF!</definedName>
    <definedName name="ścieralna" localSheetId="16">#REF!</definedName>
    <definedName name="ścieralna" localSheetId="19">#REF!</definedName>
    <definedName name="ścieralna" localSheetId="7">#REF!</definedName>
    <definedName name="ścieralna" localSheetId="5">#REF!</definedName>
    <definedName name="ścieralna">#REF!</definedName>
    <definedName name="tabela" localSheetId="12">#REF!</definedName>
    <definedName name="tabela" localSheetId="0">#REF!</definedName>
    <definedName name="tabela" localSheetId="16">#REF!</definedName>
    <definedName name="tabela" localSheetId="19">#REF!</definedName>
    <definedName name="tabela" localSheetId="7">#REF!</definedName>
    <definedName name="tabela" localSheetId="5">#REF!</definedName>
    <definedName name="tabela">#REF!</definedName>
    <definedName name="tawrdolany" localSheetId="12">#REF!</definedName>
    <definedName name="tawrdolany" localSheetId="0">#REF!</definedName>
    <definedName name="tawrdolany" localSheetId="16">#REF!</definedName>
    <definedName name="tawrdolany" localSheetId="19">#REF!</definedName>
    <definedName name="tawrdolany" localSheetId="7">#REF!</definedName>
    <definedName name="tawrdolany" localSheetId="5">#REF!</definedName>
    <definedName name="tawrdolany">#REF!</definedName>
    <definedName name="tdf" localSheetId="12">#REF!</definedName>
    <definedName name="tdf" localSheetId="0">#REF!</definedName>
    <definedName name="tdf" localSheetId="16">#REF!</definedName>
    <definedName name="tdf" localSheetId="19">#REF!</definedName>
    <definedName name="tdf" localSheetId="7">#REF!</definedName>
    <definedName name="tdf" localSheetId="5">#REF!</definedName>
    <definedName name="tdf">#REF!</definedName>
    <definedName name="tdrf" localSheetId="12">#REF!</definedName>
    <definedName name="tdrf" localSheetId="0">#REF!</definedName>
    <definedName name="tdrf" localSheetId="16">#REF!</definedName>
    <definedName name="tdrf" localSheetId="19">#REF!</definedName>
    <definedName name="tdrf" localSheetId="7">#REF!</definedName>
    <definedName name="tdrf" localSheetId="5">#REF!</definedName>
    <definedName name="tdrf">#REF!</definedName>
    <definedName name="tdrfg" localSheetId="12">#REF!</definedName>
    <definedName name="tdrfg" localSheetId="0">#REF!</definedName>
    <definedName name="tdrfg" localSheetId="16">#REF!</definedName>
    <definedName name="tdrfg" localSheetId="19">#REF!</definedName>
    <definedName name="tdrfg" localSheetId="7">#REF!</definedName>
    <definedName name="tdrfg" localSheetId="5">#REF!</definedName>
    <definedName name="tdrfg">#REF!</definedName>
    <definedName name="teaw" localSheetId="12">#REF!</definedName>
    <definedName name="teaw" localSheetId="0">#REF!</definedName>
    <definedName name="teaw" localSheetId="16">#REF!</definedName>
    <definedName name="teaw" localSheetId="19">#REF!</definedName>
    <definedName name="teaw" localSheetId="7">#REF!</definedName>
    <definedName name="teaw" localSheetId="5">#REF!</definedName>
    <definedName name="teaw">#REF!</definedName>
    <definedName name="TEKST" localSheetId="12">#REF!</definedName>
    <definedName name="TEKST" localSheetId="0">#REF!</definedName>
    <definedName name="TEKST" localSheetId="16">#REF!</definedName>
    <definedName name="TEKST" localSheetId="19">#REF!</definedName>
    <definedName name="TEKST" localSheetId="7">#REF!</definedName>
    <definedName name="TEKST" localSheetId="5">#REF!</definedName>
    <definedName name="TEKST">#REF!</definedName>
    <definedName name="ter" localSheetId="12">#REF!</definedName>
    <definedName name="ter" localSheetId="0">#REF!</definedName>
    <definedName name="ter" localSheetId="16">#REF!</definedName>
    <definedName name="ter" localSheetId="19">#REF!</definedName>
    <definedName name="ter" localSheetId="7">#REF!</definedName>
    <definedName name="ter" localSheetId="5">#REF!</definedName>
    <definedName name="ter">#REF!</definedName>
    <definedName name="tg" localSheetId="12">#REF!</definedName>
    <definedName name="tg" localSheetId="0">#REF!</definedName>
    <definedName name="tg" localSheetId="16">#REF!</definedName>
    <definedName name="tg" localSheetId="19">#REF!</definedName>
    <definedName name="tg" localSheetId="7">#REF!</definedName>
    <definedName name="tg" localSheetId="5">#REF!</definedName>
    <definedName name="tg">#REF!</definedName>
    <definedName name="therasrash121223213gf" localSheetId="12">#REF!</definedName>
    <definedName name="therasrash121223213gf" localSheetId="0">#REF!</definedName>
    <definedName name="therasrash121223213gf" localSheetId="16">#REF!</definedName>
    <definedName name="therasrash121223213gf" localSheetId="19">#REF!</definedName>
    <definedName name="therasrash121223213gf" localSheetId="7">#REF!</definedName>
    <definedName name="therasrash121223213gf" localSheetId="5">#REF!</definedName>
    <definedName name="therasrash121223213gf">#REF!</definedName>
    <definedName name="tryrgg4444" localSheetId="12">#REF!</definedName>
    <definedName name="tryrgg4444" localSheetId="0">#REF!</definedName>
    <definedName name="tryrgg4444" localSheetId="16">#REF!</definedName>
    <definedName name="tryrgg4444" localSheetId="19">#REF!</definedName>
    <definedName name="tryrgg4444" localSheetId="7">#REF!</definedName>
    <definedName name="tryrgg4444" localSheetId="5">#REF!</definedName>
    <definedName name="tryrgg4444">#REF!</definedName>
    <definedName name="tryugh1rf" localSheetId="12">#REF!</definedName>
    <definedName name="tryugh1rf" localSheetId="0">#REF!</definedName>
    <definedName name="tryugh1rf" localSheetId="16">#REF!</definedName>
    <definedName name="tryugh1rf" localSheetId="19">#REF!</definedName>
    <definedName name="tryugh1rf" localSheetId="7">#REF!</definedName>
    <definedName name="tryugh1rf" localSheetId="5">#REF!</definedName>
    <definedName name="tryugh1rf">#REF!</definedName>
    <definedName name="tuuttu" localSheetId="12">#REF!,#REF!,#REF!</definedName>
    <definedName name="tuuttu" localSheetId="0">#REF!,#REF!,#REF!</definedName>
    <definedName name="tuuttu" localSheetId="16">#REF!,#REF!,#REF!</definedName>
    <definedName name="tuuttu" localSheetId="19">#REF!,#REF!,#REF!</definedName>
    <definedName name="tuuttu" localSheetId="7">#REF!,#REF!,#REF!</definedName>
    <definedName name="tuuttu" localSheetId="5">#REF!,#REF!,#REF!</definedName>
    <definedName name="tuuttu">#REF!,#REF!,#REF!</definedName>
    <definedName name="twardolany" localSheetId="12">#REF!</definedName>
    <definedName name="twardolany" localSheetId="0">#REF!</definedName>
    <definedName name="twardolany" localSheetId="16">#REF!</definedName>
    <definedName name="twardolany" localSheetId="19">#REF!</definedName>
    <definedName name="twardolany" localSheetId="7">#REF!</definedName>
    <definedName name="twardolany" localSheetId="5">#REF!</definedName>
    <definedName name="twardolany">#REF!</definedName>
    <definedName name="tydfg" localSheetId="12">#REF!</definedName>
    <definedName name="tydfg" localSheetId="0">#REF!</definedName>
    <definedName name="tydfg" localSheetId="16">#REF!</definedName>
    <definedName name="tydfg" localSheetId="19">#REF!</definedName>
    <definedName name="tydfg" localSheetId="7">#REF!</definedName>
    <definedName name="tydfg" localSheetId="5">#REF!</definedName>
    <definedName name="tydfg">#REF!</definedName>
    <definedName name="tyerag" localSheetId="12">#REF!</definedName>
    <definedName name="tyerag" localSheetId="0">#REF!</definedName>
    <definedName name="tyerag" localSheetId="16">#REF!</definedName>
    <definedName name="tyerag" localSheetId="19">#REF!</definedName>
    <definedName name="tyerag" localSheetId="7">#REF!</definedName>
    <definedName name="tyerag" localSheetId="5">#REF!</definedName>
    <definedName name="tyerag">#REF!</definedName>
    <definedName name="tyerer" localSheetId="12">#REF!</definedName>
    <definedName name="tyerer" localSheetId="0">#REF!</definedName>
    <definedName name="tyerer" localSheetId="16">#REF!</definedName>
    <definedName name="tyerer" localSheetId="19">#REF!</definedName>
    <definedName name="tyerer" localSheetId="7">#REF!</definedName>
    <definedName name="tyerer" localSheetId="5">#REF!</definedName>
    <definedName name="tyerer">#REF!</definedName>
    <definedName name="tyrew4" localSheetId="12">#REF!</definedName>
    <definedName name="tyrew4" localSheetId="0">#REF!</definedName>
    <definedName name="tyrew4" localSheetId="16">#REF!</definedName>
    <definedName name="tyrew4" localSheetId="19">#REF!</definedName>
    <definedName name="tyrew4" localSheetId="7">#REF!</definedName>
    <definedName name="tyrew4" localSheetId="5">#REF!</definedName>
    <definedName name="tyrew4">#REF!</definedName>
    <definedName name="_xlnm.Print_Titles" localSheetId="12">#REF!</definedName>
    <definedName name="_xlnm.Print_Titles" localSheetId="0">#REF!</definedName>
    <definedName name="_xlnm.Print_Titles" localSheetId="2">ocho!$1:$2</definedName>
    <definedName name="_xlnm.Print_Titles" localSheetId="16">#REF!</definedName>
    <definedName name="_xlnm.Print_Titles" localSheetId="10">#REF!</definedName>
    <definedName name="_xlnm.Print_Titles" localSheetId="7">#REF!</definedName>
    <definedName name="_xlnm.Print_Titles" localSheetId="5">#REF!</definedName>
    <definedName name="_xlnm.Print_Titles">#REF!</definedName>
    <definedName name="tytytyjjhgh" localSheetId="12">#REF!</definedName>
    <definedName name="tytytyjjhgh" localSheetId="0">#REF!</definedName>
    <definedName name="tytytyjjhgh" localSheetId="16">#REF!</definedName>
    <definedName name="tytytyjjhgh" localSheetId="19">#REF!</definedName>
    <definedName name="tytytyjjhgh" localSheetId="7">#REF!</definedName>
    <definedName name="tytytyjjhgh" localSheetId="5">#REF!</definedName>
    <definedName name="tytytyjjhgh">#REF!</definedName>
    <definedName name="tytytytytytytytyty" localSheetId="12">#REF!</definedName>
    <definedName name="tytytytytytytytyty" localSheetId="0">#REF!</definedName>
    <definedName name="tytytytytytytytyty" localSheetId="16">#REF!</definedName>
    <definedName name="tytytytytytytytyty" localSheetId="19">#REF!</definedName>
    <definedName name="tytytytytytytytyty" localSheetId="7">#REF!</definedName>
    <definedName name="tytytytytytytytyty" localSheetId="5">#REF!</definedName>
    <definedName name="tytytytytytytytyty">#REF!</definedName>
    <definedName name="tyyyyyyyyy" localSheetId="12">#REF!</definedName>
    <definedName name="tyyyyyyyyy" localSheetId="0">#REF!</definedName>
    <definedName name="tyyyyyyyyy" localSheetId="16">#REF!</definedName>
    <definedName name="tyyyyyyyyy" localSheetId="19">#REF!</definedName>
    <definedName name="tyyyyyyyyy" localSheetId="7">#REF!</definedName>
    <definedName name="tyyyyyyyyy" localSheetId="5">#REF!</definedName>
    <definedName name="tyyyyyyyyy">#REF!</definedName>
    <definedName name="UMOCNIENIE">[3]Ogólne!$E$47</definedName>
    <definedName name="uttu" localSheetId="12">#REF!,#REF!</definedName>
    <definedName name="uttu" localSheetId="0">#REF!,#REF!</definedName>
    <definedName name="uttu" localSheetId="16">#REF!,#REF!</definedName>
    <definedName name="uttu" localSheetId="19">#REF!,#REF!</definedName>
    <definedName name="uttu" localSheetId="7">#REF!,#REF!</definedName>
    <definedName name="uttu" localSheetId="5">#REF!,#REF!</definedName>
    <definedName name="uttu">#REF!,#REF!</definedName>
    <definedName name="uuuujjjjj" localSheetId="12">#REF!</definedName>
    <definedName name="uuuujjjjj" localSheetId="0">#REF!</definedName>
    <definedName name="uuuujjjjj" localSheetId="16">#REF!</definedName>
    <definedName name="uuuujjjjj" localSheetId="19">#REF!</definedName>
    <definedName name="uuuujjjjj" localSheetId="7">#REF!</definedName>
    <definedName name="uuuujjjjj" localSheetId="5">#REF!</definedName>
    <definedName name="uuuujjjjj">#REF!</definedName>
    <definedName name="uyuyttyiit" localSheetId="12">#REF!,#REF!</definedName>
    <definedName name="uyuyttyiit" localSheetId="0">#REF!,#REF!</definedName>
    <definedName name="uyuyttyiit" localSheetId="16">#REF!,#REF!</definedName>
    <definedName name="uyuyttyiit" localSheetId="19">#REF!,#REF!</definedName>
    <definedName name="uyuyttyiit" localSheetId="7">#REF!,#REF!</definedName>
    <definedName name="uyuyttyiit" localSheetId="5">#REF!,#REF!</definedName>
    <definedName name="uyuyttyiit">#REF!,#REF!</definedName>
    <definedName name="V" localSheetId="12">#REF!</definedName>
    <definedName name="V" localSheetId="0">#REF!</definedName>
    <definedName name="V" localSheetId="16">#REF!</definedName>
    <definedName name="V" localSheetId="19">#REF!</definedName>
    <definedName name="V" localSheetId="7">#REF!</definedName>
    <definedName name="V" localSheetId="5">#REF!</definedName>
    <definedName name="V">#REF!</definedName>
    <definedName name="VB" localSheetId="12">#REF!</definedName>
    <definedName name="VB" localSheetId="0">#REF!</definedName>
    <definedName name="VB" localSheetId="16">#REF!</definedName>
    <definedName name="VB" localSheetId="19">#REF!</definedName>
    <definedName name="VB" localSheetId="7">#REF!</definedName>
    <definedName name="VB" localSheetId="5">#REF!</definedName>
    <definedName name="VB">#REF!</definedName>
    <definedName name="VBVBVBCBXBV" localSheetId="12">#REF!</definedName>
    <definedName name="VBVBVBCBXBV" localSheetId="0">#REF!</definedName>
    <definedName name="VBVBVBCBXBV" localSheetId="16">#REF!</definedName>
    <definedName name="VBVBVBCBXBV" localSheetId="19">#REF!</definedName>
    <definedName name="VBVBVBCBXBV" localSheetId="7">#REF!</definedName>
    <definedName name="VBVBVBCBXBV" localSheetId="5">#REF!</definedName>
    <definedName name="VBVBVBCBXBV">#REF!</definedName>
    <definedName name="VBVBVBVBBVBVB" localSheetId="12">#REF!</definedName>
    <definedName name="VBVBVBVBBVBVB" localSheetId="0">#REF!</definedName>
    <definedName name="VBVBVBVBBVBVB" localSheetId="16">#REF!</definedName>
    <definedName name="VBVBVBVBBVBVB" localSheetId="19">#REF!</definedName>
    <definedName name="VBVBVBVBBVBVB" localSheetId="7">#REF!</definedName>
    <definedName name="VBVBVBVBBVBVB" localSheetId="5">#REF!</definedName>
    <definedName name="VBVBVBVBBVBVB">#REF!</definedName>
    <definedName name="VV" localSheetId="12">#REF!</definedName>
    <definedName name="VV" localSheetId="0">#REF!</definedName>
    <definedName name="VV" localSheetId="16">#REF!</definedName>
    <definedName name="VV" localSheetId="19">#REF!</definedName>
    <definedName name="VV" localSheetId="7">#REF!</definedName>
    <definedName name="VV" localSheetId="5">#REF!</definedName>
    <definedName name="VV">#REF!</definedName>
    <definedName name="vxc" localSheetId="12">#REF!</definedName>
    <definedName name="vxc" localSheetId="0">#REF!</definedName>
    <definedName name="vxc" localSheetId="16">#REF!</definedName>
    <definedName name="vxc" localSheetId="19">#REF!</definedName>
    <definedName name="vxc" localSheetId="7">#REF!</definedName>
    <definedName name="vxc" localSheetId="5">#REF!</definedName>
    <definedName name="vxc">#REF!</definedName>
    <definedName name="waluta">[13]Opcje!$B$2</definedName>
    <definedName name="WartośćBrutto" localSheetId="19">'[4]04cz1'!#REF!</definedName>
    <definedName name="WartośćBrutto">'[4]04cz1'!#REF!</definedName>
    <definedName name="WartośćBrutto2" localSheetId="19">'[5]Tabela elementów'!#REF!</definedName>
    <definedName name="WartośćBrutto2">'[5]Tabela elementów'!#REF!</definedName>
    <definedName name="wawa" localSheetId="12">#REF!</definedName>
    <definedName name="wawa" localSheetId="0">#REF!</definedName>
    <definedName name="wawa" localSheetId="16">#REF!</definedName>
    <definedName name="wawa" localSheetId="19">#REF!</definedName>
    <definedName name="wawa" localSheetId="7">#REF!</definedName>
    <definedName name="wawa" localSheetId="5">#REF!</definedName>
    <definedName name="wawa">#REF!</definedName>
    <definedName name="wawa1" localSheetId="12">#REF!</definedName>
    <definedName name="wawa1" localSheetId="0">#REF!</definedName>
    <definedName name="wawa1" localSheetId="16">#REF!</definedName>
    <definedName name="wawa1" localSheetId="19">#REF!</definedName>
    <definedName name="wawa1" localSheetId="7">#REF!</definedName>
    <definedName name="wawa1" localSheetId="5">#REF!</definedName>
    <definedName name="wawa1">#REF!</definedName>
    <definedName name="we" localSheetId="12">#REF!</definedName>
    <definedName name="we" localSheetId="0">#REF!</definedName>
    <definedName name="we" localSheetId="16">#REF!</definedName>
    <definedName name="we" localSheetId="19">#REF!</definedName>
    <definedName name="we" localSheetId="7">#REF!</definedName>
    <definedName name="we" localSheetId="5">#REF!</definedName>
    <definedName name="we">#REF!</definedName>
    <definedName name="wert" localSheetId="12">#REF!</definedName>
    <definedName name="wert" localSheetId="0">#REF!</definedName>
    <definedName name="wert" localSheetId="16">#REF!</definedName>
    <definedName name="wert" localSheetId="19">#REF!</definedName>
    <definedName name="wert" localSheetId="7">#REF!</definedName>
    <definedName name="wert" localSheetId="5">#REF!</definedName>
    <definedName name="wert">#REF!</definedName>
    <definedName name="wiążąca" localSheetId="12">#REF!</definedName>
    <definedName name="wiążąca" localSheetId="0">#REF!</definedName>
    <definedName name="wiążąca" localSheetId="16">#REF!</definedName>
    <definedName name="wiążąca" localSheetId="19">#REF!</definedName>
    <definedName name="wiążąca" localSheetId="7">#REF!</definedName>
    <definedName name="wiążąca" localSheetId="5">#REF!</definedName>
    <definedName name="wiążąca">#REF!</definedName>
    <definedName name="WOD" localSheetId="12">#REF!</definedName>
    <definedName name="WOD" localSheetId="0">#REF!</definedName>
    <definedName name="WOD" localSheetId="16">#REF!</definedName>
    <definedName name="WOD" localSheetId="19">#REF!</definedName>
    <definedName name="WOD" localSheetId="7">#REF!</definedName>
    <definedName name="WOD" localSheetId="5">#REF!</definedName>
    <definedName name="WOD">#REF!</definedName>
    <definedName name="wpust" localSheetId="12">#REF!</definedName>
    <definedName name="wpust" localSheetId="0">#REF!</definedName>
    <definedName name="wpust" localSheetId="16">#REF!</definedName>
    <definedName name="wpust" localSheetId="19">#REF!</definedName>
    <definedName name="wpust" localSheetId="7">#REF!</definedName>
    <definedName name="wpust" localSheetId="5">#REF!</definedName>
    <definedName name="wpust">#REF!</definedName>
    <definedName name="wqwqerrt6" localSheetId="12">#REF!</definedName>
    <definedName name="wqwqerrt6" localSheetId="0">#REF!</definedName>
    <definedName name="wqwqerrt6" localSheetId="16">#REF!</definedName>
    <definedName name="wqwqerrt6" localSheetId="19">#REF!</definedName>
    <definedName name="wqwqerrt6" localSheetId="7">#REF!</definedName>
    <definedName name="wqwqerrt6" localSheetId="5">#REF!</definedName>
    <definedName name="wqwqerrt6">#REF!</definedName>
    <definedName name="WSPBEZ">[3]Ogólne!$E$58</definedName>
    <definedName name="WWWW" localSheetId="12">#REF!</definedName>
    <definedName name="WWWW" localSheetId="0">#REF!</definedName>
    <definedName name="WWWW" localSheetId="16">#REF!</definedName>
    <definedName name="WWWW" localSheetId="19">#REF!</definedName>
    <definedName name="WWWW" localSheetId="7">#REF!</definedName>
    <definedName name="WWWW" localSheetId="5">#REF!</definedName>
    <definedName name="WWWW">#REF!</definedName>
    <definedName name="wwwweee" localSheetId="12">#REF!</definedName>
    <definedName name="wwwweee" localSheetId="0">#REF!</definedName>
    <definedName name="wwwweee" localSheetId="16">#REF!</definedName>
    <definedName name="wwwweee" localSheetId="19">#REF!</definedName>
    <definedName name="wwwweee" localSheetId="7">#REF!</definedName>
    <definedName name="wwwweee" localSheetId="5">#REF!</definedName>
    <definedName name="wwwweee">#REF!</definedName>
    <definedName name="wykop" localSheetId="12">#REF!</definedName>
    <definedName name="wykop" localSheetId="0">#REF!</definedName>
    <definedName name="wykop" localSheetId="16">#REF!</definedName>
    <definedName name="wykop" localSheetId="19">#REF!</definedName>
    <definedName name="wykop" localSheetId="7">#REF!</definedName>
    <definedName name="wykop" localSheetId="5">#REF!</definedName>
    <definedName name="wykop">#REF!</definedName>
    <definedName name="Wzmocnienie" localSheetId="12">#REF!</definedName>
    <definedName name="Wzmocnienie" localSheetId="0">#REF!</definedName>
    <definedName name="Wzmocnienie" localSheetId="16">#REF!</definedName>
    <definedName name="Wzmocnienie" localSheetId="19">#REF!</definedName>
    <definedName name="Wzmocnienie" localSheetId="7">#REF!</definedName>
    <definedName name="Wzmocnienie" localSheetId="5">#REF!</definedName>
    <definedName name="Wzmocnienie">#REF!</definedName>
    <definedName name="x" localSheetId="12">#REF!</definedName>
    <definedName name="x" localSheetId="0">#REF!</definedName>
    <definedName name="x" localSheetId="16">#REF!</definedName>
    <definedName name="x" localSheetId="19">#REF!</definedName>
    <definedName name="x" localSheetId="7">#REF!</definedName>
    <definedName name="x" localSheetId="5">#REF!</definedName>
    <definedName name="x">#REF!</definedName>
    <definedName name="xc" localSheetId="12">#REF!</definedName>
    <definedName name="xc" localSheetId="0">#REF!</definedName>
    <definedName name="xc" localSheetId="16">#REF!</definedName>
    <definedName name="xc" localSheetId="19">#REF!</definedName>
    <definedName name="xc" localSheetId="7">#REF!</definedName>
    <definedName name="xc" localSheetId="5">#REF!</definedName>
    <definedName name="xc">#REF!</definedName>
    <definedName name="XCBV" localSheetId="12">#REF!</definedName>
    <definedName name="XCBV" localSheetId="0">#REF!</definedName>
    <definedName name="XCBV" localSheetId="16">#REF!</definedName>
    <definedName name="XCBV" localSheetId="19">#REF!</definedName>
    <definedName name="XCBV" localSheetId="7">#REF!</definedName>
    <definedName name="XCBV" localSheetId="5">#REF!</definedName>
    <definedName name="XCBV">#REF!</definedName>
    <definedName name="XCBVVVVVV" localSheetId="12">#REF!</definedName>
    <definedName name="XCBVVVVVV" localSheetId="0">#REF!</definedName>
    <definedName name="XCBVVVVVV" localSheetId="16">#REF!</definedName>
    <definedName name="XCBVVVVVV" localSheetId="19">#REF!</definedName>
    <definedName name="XCBVVVVVV" localSheetId="7">#REF!</definedName>
    <definedName name="XCBVVVVVV" localSheetId="5">#REF!</definedName>
    <definedName name="XCBVVVVVV">#REF!</definedName>
    <definedName name="xcv" localSheetId="12">#REF!</definedName>
    <definedName name="xcv" localSheetId="0">#REF!</definedName>
    <definedName name="xcv" localSheetId="16">#REF!</definedName>
    <definedName name="xcv" localSheetId="19">#REF!</definedName>
    <definedName name="xcv" localSheetId="7">#REF!</definedName>
    <definedName name="xcv" localSheetId="5">#REF!</definedName>
    <definedName name="xcv">#REF!</definedName>
    <definedName name="xcvvvvvvvvvvv" localSheetId="12">#REF!</definedName>
    <definedName name="xcvvvvvvvvvvv" localSheetId="0">#REF!</definedName>
    <definedName name="xcvvvvvvvvvvv" localSheetId="16">#REF!</definedName>
    <definedName name="xcvvvvvvvvvvv" localSheetId="19">#REF!</definedName>
    <definedName name="xcvvvvvvvvvvv" localSheetId="7">#REF!</definedName>
    <definedName name="xcvvvvvvvvvvv" localSheetId="5">#REF!</definedName>
    <definedName name="xcvvvvvvvvvvv">#REF!</definedName>
    <definedName name="xcvxc" localSheetId="12">#REF!</definedName>
    <definedName name="xcvxc" localSheetId="0">#REF!</definedName>
    <definedName name="xcvxc" localSheetId="16">#REF!</definedName>
    <definedName name="xcvxc" localSheetId="19">#REF!</definedName>
    <definedName name="xcvxc" localSheetId="7">#REF!</definedName>
    <definedName name="xcvxc" localSheetId="5">#REF!</definedName>
    <definedName name="xcvxc">#REF!</definedName>
    <definedName name="ytttttttttttttt" localSheetId="12">#REF!</definedName>
    <definedName name="ytttttttttttttt" localSheetId="0">#REF!</definedName>
    <definedName name="ytttttttttttttt" localSheetId="16">#REF!</definedName>
    <definedName name="ytttttttttttttt" localSheetId="19">#REF!</definedName>
    <definedName name="ytttttttttttttt" localSheetId="7">#REF!</definedName>
    <definedName name="ytttttttttttttt" localSheetId="5">#REF!</definedName>
    <definedName name="ytttttttttttttt">#REF!</definedName>
    <definedName name="ytttttttttttttttttttttt" localSheetId="12">#REF!</definedName>
    <definedName name="ytttttttttttttttttttttt" localSheetId="0">#REF!</definedName>
    <definedName name="ytttttttttttttttttttttt" localSheetId="16">#REF!</definedName>
    <definedName name="ytttttttttttttttttttttt" localSheetId="19">#REF!</definedName>
    <definedName name="ytttttttttttttttttttttt" localSheetId="7">#REF!</definedName>
    <definedName name="ytttttttttttttttttttttt" localSheetId="5">#REF!</definedName>
    <definedName name="ytttttttttttttttttttttt">#REF!</definedName>
    <definedName name="z" localSheetId="12">#REF!</definedName>
    <definedName name="z" localSheetId="0">#REF!</definedName>
    <definedName name="z" localSheetId="16">#REF!</definedName>
    <definedName name="z" localSheetId="19">#REF!</definedName>
    <definedName name="z" localSheetId="7">#REF!</definedName>
    <definedName name="z" localSheetId="5">#REF!</definedName>
    <definedName name="z">#REF!</definedName>
    <definedName name="Zab_antykorozyjne" localSheetId="12">#REF!</definedName>
    <definedName name="Zab_antykorozyjne" localSheetId="0">#REF!</definedName>
    <definedName name="Zab_antykorozyjne" localSheetId="16">#REF!</definedName>
    <definedName name="Zab_antykorozyjne" localSheetId="19">#REF!</definedName>
    <definedName name="Zab_antykorozyjne" localSheetId="7">#REF!</definedName>
    <definedName name="Zab_antykorozyjne" localSheetId="5">#REF!</definedName>
    <definedName name="Zab_antykorozyjne">#REF!</definedName>
    <definedName name="zasypka" localSheetId="12">#REF!</definedName>
    <definedName name="zasypka" localSheetId="0">#REF!</definedName>
    <definedName name="zasypka" localSheetId="16">#REF!</definedName>
    <definedName name="zasypka" localSheetId="19">#REF!</definedName>
    <definedName name="zasypka" localSheetId="7">#REF!</definedName>
    <definedName name="zasypka" localSheetId="5">#REF!</definedName>
    <definedName name="zasypka">#REF!</definedName>
    <definedName name="zbiornik" localSheetId="12">#REF!</definedName>
    <definedName name="zbiornik" localSheetId="0">#REF!</definedName>
    <definedName name="zbiornik" localSheetId="16">#REF!</definedName>
    <definedName name="zbiornik" localSheetId="19">#REF!</definedName>
    <definedName name="zbiornik" localSheetId="7">#REF!</definedName>
    <definedName name="zbiornik" localSheetId="5">#REF!</definedName>
    <definedName name="zbiornik">#REF!</definedName>
    <definedName name="zbrojenie" localSheetId="12">#REF!</definedName>
    <definedName name="zbrojenie" localSheetId="0">#REF!</definedName>
    <definedName name="zbrojenie" localSheetId="16">#REF!</definedName>
    <definedName name="zbrojenie" localSheetId="19">#REF!</definedName>
    <definedName name="zbrojenie" localSheetId="7">#REF!</definedName>
    <definedName name="zbrojenie" localSheetId="5">#REF!</definedName>
    <definedName name="zbrojenie">#REF!</definedName>
    <definedName name="zd" localSheetId="12">#REF!</definedName>
    <definedName name="zd" localSheetId="0">#REF!</definedName>
    <definedName name="zd" localSheetId="16">#REF!</definedName>
    <definedName name="zd" localSheetId="19">#REF!</definedName>
    <definedName name="zd" localSheetId="7">#REF!</definedName>
    <definedName name="zd" localSheetId="5">#REF!</definedName>
    <definedName name="zd">#REF!</definedName>
    <definedName name="zdcsa" localSheetId="12">#REF!</definedName>
    <definedName name="zdcsa" localSheetId="0">#REF!</definedName>
    <definedName name="zdcsa" localSheetId="16">#REF!</definedName>
    <definedName name="zdcsa" localSheetId="19">#REF!</definedName>
    <definedName name="zdcsa" localSheetId="7">#REF!</definedName>
    <definedName name="zdcsa" localSheetId="5">#REF!</definedName>
    <definedName name="zdcsa">#REF!</definedName>
    <definedName name="zdf" localSheetId="12">#REF!</definedName>
    <definedName name="zdf" localSheetId="0">#REF!</definedName>
    <definedName name="zdf" localSheetId="16">#REF!</definedName>
    <definedName name="zdf" localSheetId="19">#REF!</definedName>
    <definedName name="zdf" localSheetId="7">#REF!</definedName>
    <definedName name="zdf" localSheetId="5">#REF!</definedName>
    <definedName name="zdf">#REF!</definedName>
    <definedName name="zdg" localSheetId="12">#REF!</definedName>
    <definedName name="zdg" localSheetId="0">#REF!</definedName>
    <definedName name="zdg" localSheetId="16">#REF!</definedName>
    <definedName name="zdg" localSheetId="19">#REF!</definedName>
    <definedName name="zdg" localSheetId="7">#REF!</definedName>
    <definedName name="zdg" localSheetId="5">#REF!</definedName>
    <definedName name="zdg">#REF!</definedName>
    <definedName name="zdr" localSheetId="12">#REF!</definedName>
    <definedName name="zdr" localSheetId="0">#REF!</definedName>
    <definedName name="zdr" localSheetId="16">#REF!</definedName>
    <definedName name="zdr" localSheetId="19">#REF!</definedName>
    <definedName name="zdr" localSheetId="7">#REF!</definedName>
    <definedName name="zdr" localSheetId="5">#REF!</definedName>
    <definedName name="zdr">#REF!</definedName>
    <definedName name="zdrg" localSheetId="12">#REF!</definedName>
    <definedName name="zdrg" localSheetId="0">#REF!</definedName>
    <definedName name="zdrg" localSheetId="16">#REF!</definedName>
    <definedName name="zdrg" localSheetId="19">#REF!</definedName>
    <definedName name="zdrg" localSheetId="7">#REF!</definedName>
    <definedName name="zdrg" localSheetId="5">#REF!</definedName>
    <definedName name="zdrg">#REF!</definedName>
    <definedName name="zr" localSheetId="12">#REF!</definedName>
    <definedName name="zr" localSheetId="0">#REF!</definedName>
    <definedName name="zr" localSheetId="16">#REF!</definedName>
    <definedName name="zr" localSheetId="19">#REF!</definedName>
    <definedName name="zr" localSheetId="7">#REF!</definedName>
    <definedName name="zr" localSheetId="5">#REF!</definedName>
    <definedName name="zr">#REF!</definedName>
    <definedName name="ZZZ" localSheetId="12">#REF!</definedName>
    <definedName name="ZZZ" localSheetId="0">#REF!</definedName>
    <definedName name="ZZZ" localSheetId="16">#REF!</definedName>
    <definedName name="ZZZ" localSheetId="19">#REF!</definedName>
    <definedName name="ZZZ" localSheetId="7">#REF!</definedName>
    <definedName name="ZZZ" localSheetId="5">#REF!</definedName>
    <definedName name="ZZZ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0" l="1"/>
  <c r="E39" i="6"/>
  <c r="E37" i="6"/>
  <c r="E36" i="6"/>
  <c r="E35" i="6"/>
  <c r="E34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7" i="18"/>
  <c r="A8" i="18" s="1"/>
  <c r="A9" i="18" s="1"/>
  <c r="A10" i="18" s="1"/>
  <c r="A11" i="18" s="1"/>
  <c r="A12" i="18" s="1"/>
  <c r="A13" i="18" s="1"/>
  <c r="A14" i="18" s="1"/>
  <c r="A6" i="18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6" i="20"/>
  <c r="A7" i="20" s="1"/>
  <c r="A8" i="20" s="1"/>
  <c r="A9" i="20" s="1"/>
  <c r="A10" i="20" s="1"/>
  <c r="A11" i="20" s="1"/>
  <c r="A12" i="20" s="1"/>
  <c r="A13" i="20" s="1"/>
  <c r="A14" i="20" s="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0" i="24"/>
  <c r="A7" i="24"/>
  <c r="A8" i="24" s="1"/>
  <c r="E80" i="16" l="1"/>
  <c r="E64" i="16"/>
  <c r="E55" i="16"/>
  <c r="E54" i="16"/>
  <c r="E47" i="16"/>
  <c r="E40" i="16"/>
  <c r="E39" i="16"/>
  <c r="E37" i="16"/>
  <c r="E36" i="16"/>
  <c r="E32" i="16"/>
  <c r="E10" i="16"/>
  <c r="E9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B5" i="2"/>
  <c r="A6" i="23" l="1"/>
  <c r="E60" i="13"/>
  <c r="E53" i="13"/>
  <c r="E47" i="13"/>
  <c r="E31" i="13"/>
  <c r="E28" i="13"/>
  <c r="E2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B11" i="1"/>
  <c r="A1" i="26"/>
  <c r="A1" i="6"/>
  <c r="A57" i="4" l="1"/>
  <c r="A58" i="4" s="1"/>
  <c r="A59" i="4" s="1"/>
  <c r="A29" i="13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60" i="4" l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l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9" i="4"/>
  <c r="A130" i="4" l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28" i="4"/>
  <c r="A146" i="4" l="1"/>
  <c r="A147" i="4" s="1"/>
  <c r="A148" i="4"/>
  <c r="A149" i="4" s="1"/>
  <c r="A150" i="4" s="1"/>
  <c r="A151" i="4" s="1"/>
  <c r="A152" i="4" s="1"/>
  <c r="A153" i="4" s="1"/>
  <c r="A154" i="4" s="1"/>
  <c r="A155" i="4" s="1"/>
  <c r="A156" i="4" s="1"/>
  <c r="A157" i="4" l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H6" i="23" l="1"/>
  <c r="H7" i="23" s="1"/>
  <c r="C22" i="2" s="1"/>
  <c r="A1" i="23"/>
  <c r="A1" i="24"/>
  <c r="B38" i="22" l="1"/>
  <c r="B37" i="22"/>
  <c r="B36" i="22"/>
  <c r="D34" i="22"/>
  <c r="C34" i="22"/>
  <c r="H33" i="22"/>
  <c r="H34" i="22" s="1"/>
  <c r="G33" i="22"/>
  <c r="G34" i="22" s="1"/>
  <c r="F33" i="22"/>
  <c r="F34" i="22" s="1"/>
  <c r="E33" i="22"/>
  <c r="E34" i="22" s="1"/>
  <c r="D33" i="22"/>
  <c r="B24" i="22"/>
  <c r="B23" i="22"/>
  <c r="B22" i="22"/>
  <c r="D20" i="22"/>
  <c r="C20" i="22"/>
  <c r="H19" i="22"/>
  <c r="H20" i="22" s="1"/>
  <c r="G19" i="22"/>
  <c r="G20" i="22" s="1"/>
  <c r="F19" i="22"/>
  <c r="F20" i="22" s="1"/>
  <c r="E19" i="22"/>
  <c r="E20" i="22" s="1"/>
  <c r="D19" i="22"/>
  <c r="A1" i="4" l="1"/>
  <c r="A1" i="13"/>
  <c r="A1" i="16"/>
  <c r="A1" i="7"/>
  <c r="A1" i="8"/>
  <c r="A1" i="9"/>
  <c r="A1" i="10"/>
  <c r="A1" i="17"/>
  <c r="A1" i="18"/>
  <c r="A1" i="19"/>
  <c r="A1" i="20"/>
  <c r="A1" i="21"/>
  <c r="A1" i="3"/>
  <c r="A6" i="3"/>
  <c r="G17" i="16" l="1"/>
  <c r="G22" i="16"/>
  <c r="H7" i="3"/>
  <c r="C5" i="2" s="1"/>
  <c r="G19" i="13"/>
  <c r="G20" i="16"/>
  <c r="G18" i="16"/>
  <c r="G20" i="13"/>
  <c r="G24" i="16"/>
  <c r="G17" i="13"/>
  <c r="G19" i="16" l="1"/>
  <c r="G27" i="16"/>
  <c r="G23" i="16"/>
  <c r="G21" i="16"/>
  <c r="G29" i="16"/>
  <c r="G28" i="16"/>
  <c r="G18" i="13"/>
  <c r="G16" i="13"/>
  <c r="G15" i="16"/>
  <c r="G26" i="16"/>
  <c r="G16" i="16"/>
  <c r="G25" i="16"/>
  <c r="G15" i="13"/>
  <c r="G152" i="4" l="1"/>
  <c r="G127" i="4"/>
  <c r="G6" i="20"/>
  <c r="G57" i="21"/>
  <c r="G62" i="13"/>
  <c r="G51" i="8"/>
  <c r="G21" i="10"/>
  <c r="G61" i="8"/>
  <c r="G29" i="21"/>
  <c r="G14" i="24"/>
  <c r="G41" i="21"/>
  <c r="G64" i="21"/>
  <c r="G37" i="21"/>
  <c r="G46" i="21"/>
  <c r="G66" i="8"/>
  <c r="G25" i="6"/>
  <c r="G12" i="4"/>
  <c r="G107" i="4"/>
  <c r="G8" i="24"/>
  <c r="G28" i="13"/>
  <c r="G71" i="8"/>
  <c r="G28" i="21"/>
  <c r="G24" i="8"/>
  <c r="G108" i="4"/>
  <c r="G138" i="4"/>
  <c r="G147" i="4"/>
  <c r="G23" i="6"/>
  <c r="G45" i="6"/>
  <c r="G64" i="8"/>
  <c r="G36" i="6"/>
  <c r="G16" i="6"/>
  <c r="G76" i="8"/>
  <c r="G72" i="16"/>
  <c r="G32" i="13"/>
  <c r="G15" i="6"/>
  <c r="G30" i="6"/>
  <c r="G72" i="8"/>
  <c r="G158" i="4"/>
  <c r="G87" i="8"/>
  <c r="G81" i="8"/>
  <c r="G176" i="4"/>
  <c r="G34" i="26"/>
  <c r="G177" i="4"/>
  <c r="G13" i="20"/>
  <c r="G112" i="21"/>
  <c r="G14" i="20"/>
  <c r="G22" i="8"/>
  <c r="G81" i="21"/>
  <c r="G27" i="4"/>
  <c r="G32" i="8"/>
  <c r="G37" i="6"/>
  <c r="G42" i="6"/>
  <c r="G43" i="6"/>
  <c r="G65" i="21"/>
  <c r="G77" i="8"/>
  <c r="G26" i="26"/>
  <c r="G39" i="26"/>
  <c r="G25" i="10"/>
  <c r="G53" i="13"/>
  <c r="G12" i="19"/>
  <c r="G79" i="21"/>
  <c r="G134" i="4"/>
  <c r="G171" i="4"/>
  <c r="G34" i="13"/>
  <c r="G44" i="13"/>
  <c r="G17" i="19"/>
  <c r="G31" i="13"/>
  <c r="G10" i="13"/>
  <c r="G166" i="4"/>
  <c r="G66" i="21"/>
  <c r="G133" i="4"/>
  <c r="G145" i="4"/>
  <c r="G11" i="17"/>
  <c r="G38" i="16"/>
  <c r="G13" i="24"/>
  <c r="G82" i="21"/>
  <c r="G17" i="9"/>
  <c r="G162" i="4"/>
  <c r="G26" i="21"/>
  <c r="G14" i="18"/>
  <c r="G16" i="17"/>
  <c r="G53" i="4"/>
  <c r="G97" i="21"/>
  <c r="G29" i="6"/>
  <c r="G24" i="6"/>
  <c r="G11" i="10"/>
  <c r="G25" i="8"/>
  <c r="G15" i="19"/>
  <c r="G13" i="6"/>
  <c r="G11" i="6"/>
  <c r="G21" i="8"/>
  <c r="G85" i="8"/>
  <c r="G22" i="6"/>
  <c r="G33" i="8"/>
  <c r="G15" i="9"/>
  <c r="G117" i="21"/>
  <c r="G28" i="6"/>
  <c r="G39" i="6"/>
  <c r="G28" i="8"/>
  <c r="G30" i="19"/>
  <c r="G69" i="21"/>
  <c r="G18" i="9"/>
  <c r="G45" i="26"/>
  <c r="G10" i="26"/>
  <c r="G46" i="26"/>
  <c r="G30" i="26"/>
  <c r="G40" i="26"/>
  <c r="G32" i="26"/>
  <c r="G11" i="26"/>
  <c r="G29" i="19"/>
  <c r="G28" i="19"/>
  <c r="G29" i="24"/>
  <c r="G38" i="24"/>
  <c r="G34" i="24"/>
  <c r="G27" i="24"/>
  <c r="G36" i="24"/>
  <c r="G23" i="26"/>
  <c r="G14" i="26"/>
  <c r="G17" i="26"/>
  <c r="G23" i="24"/>
  <c r="G28" i="24"/>
  <c r="G44" i="8"/>
  <c r="G136" i="4"/>
  <c r="G101" i="21"/>
  <c r="G103" i="4"/>
  <c r="G7" i="7"/>
  <c r="G12" i="7"/>
  <c r="G15" i="8"/>
  <c r="G16" i="7"/>
  <c r="G32" i="4"/>
  <c r="G70" i="13"/>
  <c r="G175" i="4"/>
  <c r="G82" i="8"/>
  <c r="G13" i="10"/>
  <c r="G34" i="6"/>
  <c r="G17" i="10"/>
  <c r="G75" i="8"/>
  <c r="G37" i="26"/>
  <c r="G44" i="26"/>
  <c r="G8" i="9"/>
  <c r="G65" i="16"/>
  <c r="G17" i="7"/>
  <c r="G38" i="4"/>
  <c r="G40" i="16"/>
  <c r="G21" i="7"/>
  <c r="G22" i="19"/>
  <c r="G7" i="20"/>
  <c r="G99" i="4"/>
  <c r="G60" i="16"/>
  <c r="G17" i="17"/>
  <c r="G121" i="21"/>
  <c r="G11" i="7"/>
  <c r="G16" i="9"/>
  <c r="G19" i="7"/>
  <c r="G33" i="4"/>
  <c r="G55" i="16"/>
  <c r="G91" i="21"/>
  <c r="G9" i="7"/>
  <c r="G47" i="16"/>
  <c r="G21" i="21"/>
  <c r="G10" i="9"/>
  <c r="G20" i="4"/>
  <c r="G32" i="6"/>
  <c r="G50" i="21"/>
  <c r="G18" i="24"/>
  <c r="G6" i="6"/>
  <c r="G68" i="8"/>
  <c r="G39" i="8"/>
  <c r="G78" i="8"/>
  <c r="G9" i="9"/>
  <c r="G8" i="6"/>
  <c r="G26" i="6"/>
  <c r="G42" i="8"/>
  <c r="G19" i="6"/>
  <c r="G41" i="6"/>
  <c r="G58" i="8"/>
  <c r="G9" i="19"/>
  <c r="G40" i="6"/>
  <c r="G18" i="6"/>
  <c r="G54" i="8"/>
  <c r="G33" i="19"/>
  <c r="G83" i="8"/>
  <c r="G23" i="13"/>
  <c r="G31" i="19"/>
  <c r="G41" i="26"/>
  <c r="G29" i="26"/>
  <c r="G22" i="26"/>
  <c r="G24" i="26"/>
  <c r="G25" i="26"/>
  <c r="G13" i="26"/>
  <c r="G18" i="26"/>
  <c r="G129" i="4"/>
  <c r="G7" i="19"/>
  <c r="G24" i="10"/>
  <c r="G26" i="24"/>
  <c r="G15" i="10"/>
  <c r="G33" i="24"/>
  <c r="G30" i="24"/>
  <c r="G19" i="26"/>
  <c r="G35" i="26"/>
  <c r="G86" i="8"/>
  <c r="G31" i="24"/>
  <c r="G32" i="24"/>
  <c r="G16" i="10"/>
  <c r="G110" i="21"/>
  <c r="G12" i="16"/>
  <c r="G12" i="17"/>
  <c r="G36" i="16"/>
  <c r="G65" i="8"/>
  <c r="G20" i="24"/>
  <c r="G43" i="8"/>
  <c r="G56" i="13"/>
  <c r="G9" i="24"/>
  <c r="G35" i="6"/>
  <c r="G20" i="6"/>
  <c r="G29" i="8"/>
  <c r="G21" i="6"/>
  <c r="G10" i="6"/>
  <c r="G32" i="19"/>
  <c r="G25" i="24"/>
  <c r="G9" i="26"/>
  <c r="G16" i="26"/>
  <c r="G23" i="10"/>
  <c r="G18" i="10"/>
  <c r="G37" i="24"/>
  <c r="G35" i="24"/>
  <c r="G15" i="4"/>
  <c r="G86" i="21"/>
  <c r="G15" i="21"/>
  <c r="G17" i="6"/>
  <c r="G20" i="10"/>
  <c r="G94" i="4"/>
  <c r="G22" i="17"/>
  <c r="G26" i="7"/>
  <c r="G12" i="24"/>
  <c r="G19" i="10"/>
  <c r="G111" i="4"/>
  <c r="G6" i="17"/>
  <c r="G117" i="4"/>
  <c r="G40" i="21"/>
  <c r="G81" i="4"/>
  <c r="G21" i="4"/>
  <c r="G126" i="21"/>
  <c r="G48" i="21"/>
  <c r="G78" i="21"/>
  <c r="G90" i="21"/>
  <c r="G23" i="19"/>
  <c r="G84" i="4"/>
  <c r="G27" i="8"/>
  <c r="G8" i="19"/>
  <c r="G44" i="16"/>
  <c r="G14" i="17"/>
  <c r="G17" i="21"/>
  <c r="G47" i="8"/>
  <c r="G143" i="4"/>
  <c r="G142" i="4"/>
  <c r="G67" i="21"/>
  <c r="G55" i="21"/>
  <c r="G27" i="19"/>
  <c r="G35" i="4"/>
  <c r="G68" i="4"/>
  <c r="G48" i="8"/>
  <c r="G14" i="7"/>
  <c r="G109" i="21"/>
  <c r="G52" i="13"/>
  <c r="G37" i="4"/>
  <c r="G45" i="4"/>
  <c r="G174" i="4"/>
  <c r="G20" i="19"/>
  <c r="G10" i="18"/>
  <c r="G103" i="21"/>
  <c r="G77" i="4"/>
  <c r="G60" i="21"/>
  <c r="G14" i="21"/>
  <c r="G35" i="21"/>
  <c r="G74" i="4"/>
  <c r="G51" i="4"/>
  <c r="G44" i="21"/>
  <c r="G75" i="4"/>
  <c r="G70" i="8"/>
  <c r="G18" i="8"/>
  <c r="G122" i="4"/>
  <c r="G19" i="21"/>
  <c r="G74" i="16"/>
  <c r="G76" i="4"/>
  <c r="G14" i="4"/>
  <c r="G114" i="4"/>
  <c r="G14" i="6"/>
  <c r="G38" i="6"/>
  <c r="G87" i="21"/>
  <c r="G137" i="4"/>
  <c r="G155" i="4"/>
  <c r="G92" i="21"/>
  <c r="G62" i="8"/>
  <c r="G6" i="24"/>
  <c r="G12" i="18"/>
  <c r="G62" i="4"/>
  <c r="G48" i="13"/>
  <c r="G12" i="20"/>
  <c r="G6" i="18"/>
  <c r="G19" i="24"/>
  <c r="G85" i="4"/>
  <c r="G24" i="21"/>
  <c r="G69" i="4"/>
  <c r="G150" i="4"/>
  <c r="G47" i="4"/>
  <c r="G113" i="21"/>
  <c r="G34" i="21"/>
  <c r="G9" i="4"/>
  <c r="G56" i="21"/>
  <c r="G16" i="24"/>
  <c r="G33" i="16"/>
  <c r="G10" i="20"/>
  <c r="G12" i="9"/>
  <c r="G52" i="16"/>
  <c r="G80" i="16"/>
  <c r="G36" i="8"/>
  <c r="G48" i="4"/>
  <c r="G24" i="17"/>
  <c r="G41" i="4"/>
  <c r="G26" i="19"/>
  <c r="G13" i="9"/>
  <c r="G39" i="16"/>
  <c r="G22" i="4"/>
  <c r="G11" i="4"/>
  <c r="G54" i="16"/>
  <c r="G30" i="21"/>
  <c r="G8" i="10"/>
  <c r="G116" i="4"/>
  <c r="G34" i="8"/>
  <c r="G37" i="16"/>
  <c r="G22" i="7"/>
  <c r="G39" i="4"/>
  <c r="G18" i="17"/>
  <c r="G17" i="4"/>
  <c r="G18" i="21"/>
  <c r="G19" i="4"/>
  <c r="G9" i="20"/>
  <c r="G6" i="4"/>
  <c r="G24" i="19"/>
  <c r="G154" i="4"/>
  <c r="G108" i="21"/>
  <c r="G125" i="4"/>
  <c r="G72" i="4"/>
  <c r="G178" i="4"/>
  <c r="G32" i="21"/>
  <c r="G79" i="16"/>
  <c r="G14" i="8"/>
  <c r="G106" i="4"/>
  <c r="G60" i="13"/>
  <c r="G157" i="4"/>
  <c r="G122" i="21"/>
  <c r="G61" i="21"/>
  <c r="G67" i="4"/>
  <c r="G120" i="4"/>
  <c r="G33" i="21"/>
  <c r="G12" i="10"/>
  <c r="G31" i="6"/>
  <c r="G9" i="6"/>
  <c r="G12" i="21"/>
  <c r="G6" i="7"/>
  <c r="G26" i="10"/>
  <c r="G21" i="17"/>
  <c r="G11" i="18"/>
  <c r="G15" i="24"/>
  <c r="G10" i="17"/>
  <c r="G124" i="4"/>
  <c r="G120" i="21"/>
  <c r="G56" i="4"/>
  <c r="G58" i="4"/>
  <c r="G10" i="7"/>
  <c r="G50" i="4"/>
  <c r="G13" i="17"/>
  <c r="G50" i="8"/>
  <c r="G21" i="19"/>
  <c r="G44" i="6"/>
  <c r="G85" i="21"/>
  <c r="G104" i="4"/>
  <c r="G12" i="8"/>
  <c r="G75" i="16"/>
  <c r="G161" i="4"/>
  <c r="G47" i="13"/>
  <c r="G38" i="21"/>
  <c r="G35" i="8"/>
  <c r="G31" i="4"/>
  <c r="G128" i="21"/>
  <c r="G10" i="21"/>
  <c r="G93" i="4"/>
  <c r="G10" i="4"/>
  <c r="G25" i="7"/>
  <c r="G29" i="4"/>
  <c r="G89" i="4"/>
  <c r="G54" i="21"/>
  <c r="G83" i="16"/>
  <c r="G63" i="8"/>
  <c r="G118" i="21"/>
  <c r="G10" i="10"/>
  <c r="G7" i="10"/>
  <c r="G79" i="4"/>
  <c r="G7" i="17"/>
  <c r="G17" i="8"/>
  <c r="G23" i="17"/>
  <c r="G19" i="19"/>
  <c r="G73" i="8"/>
  <c r="G68" i="21"/>
  <c r="G24" i="7"/>
  <c r="G115" i="4"/>
  <c r="G11" i="9"/>
  <c r="G98" i="21"/>
  <c r="G125" i="21"/>
  <c r="G65" i="4"/>
  <c r="G46" i="16"/>
  <c r="G139" i="4"/>
  <c r="G10" i="19"/>
  <c r="G67" i="13"/>
  <c r="G51" i="21"/>
  <c r="G39" i="21"/>
  <c r="G104" i="21"/>
  <c r="G16" i="21"/>
  <c r="G70" i="4"/>
  <c r="G8" i="20"/>
  <c r="G82" i="16"/>
  <c r="G13" i="18"/>
  <c r="G68" i="16"/>
  <c r="G58" i="16"/>
  <c r="G156" i="4"/>
  <c r="G23" i="8"/>
  <c r="G52" i="8"/>
  <c r="G34" i="4"/>
  <c r="G169" i="4"/>
  <c r="G11" i="21"/>
  <c r="G10" i="8"/>
  <c r="G33" i="13"/>
  <c r="G38" i="8"/>
  <c r="G11" i="24"/>
  <c r="G69" i="13"/>
  <c r="G141" i="4"/>
  <c r="G43" i="21"/>
  <c r="G16" i="19"/>
  <c r="G23" i="7"/>
  <c r="G14" i="9"/>
  <c r="G8" i="7"/>
  <c r="G21" i="24"/>
  <c r="G25" i="13"/>
  <c r="G63" i="4"/>
  <c r="G8" i="18"/>
  <c r="G107" i="21"/>
  <c r="G19" i="17"/>
  <c r="G68" i="13"/>
  <c r="G91" i="4"/>
  <c r="G99" i="21"/>
  <c r="G72" i="21"/>
  <c r="G73" i="4"/>
  <c r="G47" i="21"/>
  <c r="G42" i="13"/>
  <c r="G59" i="4"/>
  <c r="G49" i="21"/>
  <c r="G11" i="8"/>
  <c r="G6" i="13"/>
  <c r="G81" i="16"/>
  <c r="G63" i="21"/>
  <c r="G57" i="8"/>
  <c r="G9" i="18"/>
  <c r="G64" i="4"/>
  <c r="G39" i="13"/>
  <c r="G23" i="4"/>
  <c r="G16" i="4"/>
  <c r="G12" i="13"/>
  <c r="G61" i="4"/>
  <c r="G13" i="4"/>
  <c r="G135" i="4"/>
  <c r="G20" i="8"/>
  <c r="G25" i="21"/>
  <c r="G65" i="13"/>
  <c r="G151" i="4"/>
  <c r="G10" i="16"/>
  <c r="G13" i="19"/>
  <c r="G127" i="21"/>
  <c r="G20" i="7"/>
  <c r="G9" i="21"/>
  <c r="G53" i="21"/>
  <c r="G30" i="4"/>
  <c r="G42" i="4"/>
  <c r="G16" i="8"/>
  <c r="G8" i="17"/>
  <c r="G15" i="7"/>
  <c r="G40" i="4"/>
  <c r="G24" i="4"/>
  <c r="G159" i="4"/>
  <c r="G98" i="4"/>
  <c r="G121" i="4"/>
  <c r="G64" i="16"/>
  <c r="G51" i="16"/>
  <c r="G11" i="19"/>
  <c r="G123" i="4"/>
  <c r="G76" i="16"/>
  <c r="G28" i="4"/>
  <c r="G73" i="21"/>
  <c r="G44" i="4"/>
  <c r="G36" i="4"/>
  <c r="G55" i="4"/>
  <c r="G25" i="19"/>
  <c r="G13" i="7"/>
  <c r="G15" i="17"/>
  <c r="G27" i="17"/>
  <c r="G71" i="21"/>
  <c r="G41" i="16"/>
  <c r="G55" i="8"/>
  <c r="G36" i="13"/>
  <c r="G140" i="4"/>
  <c r="G132" i="4"/>
  <c r="G66" i="13"/>
  <c r="G9" i="10"/>
  <c r="G116" i="21"/>
  <c r="G13" i="21"/>
  <c r="G22" i="21"/>
  <c r="G45" i="21"/>
  <c r="G32" i="16"/>
  <c r="G36" i="21"/>
  <c r="G9" i="8"/>
  <c r="G41" i="8"/>
  <c r="G95" i="4"/>
  <c r="G8" i="21"/>
  <c r="G11" i="20"/>
  <c r="G25" i="17"/>
  <c r="G62" i="21"/>
  <c r="G7" i="18"/>
  <c r="G112" i="4"/>
  <c r="G86" i="4"/>
  <c r="G31" i="8"/>
  <c r="G9" i="17"/>
  <c r="G26" i="4"/>
  <c r="G17" i="24"/>
  <c r="G20" i="17"/>
  <c r="G9" i="16"/>
  <c r="G37" i="13"/>
  <c r="G6" i="16"/>
  <c r="G66" i="4"/>
  <c r="G100" i="21"/>
  <c r="G172" i="4"/>
  <c r="G94" i="21"/>
  <c r="G43" i="4"/>
  <c r="G23" i="21"/>
  <c r="G118" i="4"/>
  <c r="G167" i="4"/>
  <c r="G26" i="17"/>
  <c r="G9" i="13"/>
  <c r="G67" i="8"/>
  <c r="G74" i="21"/>
  <c r="G77" i="21"/>
  <c r="G105" i="4"/>
  <c r="G18" i="7"/>
  <c r="G20" i="21"/>
  <c r="G109" i="4"/>
  <c r="G170" i="4"/>
  <c r="G45" i="13"/>
  <c r="G74" i="8"/>
  <c r="G88" i="4"/>
  <c r="G10" i="24"/>
  <c r="G18" i="19"/>
  <c r="G43" i="16"/>
  <c r="G88" i="8" l="1"/>
  <c r="C12" i="2" s="1"/>
  <c r="G19" i="9"/>
  <c r="C13" i="2" s="1"/>
  <c r="G129" i="21"/>
  <c r="C19" i="2" s="1"/>
  <c r="C18" i="2"/>
  <c r="G15" i="18"/>
  <c r="C16" i="2" s="1"/>
  <c r="G27" i="10"/>
  <c r="C14" i="2" s="1"/>
  <c r="G28" i="17"/>
  <c r="C15" i="2" s="1"/>
  <c r="G46" i="6"/>
  <c r="C9" i="2" s="1"/>
  <c r="G71" i="13"/>
  <c r="C7" i="2" s="1"/>
  <c r="G179" i="4"/>
  <c r="C6" i="2" s="1"/>
  <c r="G39" i="24"/>
  <c r="C20" i="2" s="1"/>
  <c r="G84" i="16"/>
  <c r="C8" i="2" s="1"/>
  <c r="G27" i="7"/>
  <c r="C10" i="2" s="1"/>
  <c r="G47" i="26"/>
  <c r="C11" i="2" s="1"/>
  <c r="G34" i="19"/>
  <c r="C17" i="2" s="1"/>
  <c r="C21" i="2" l="1"/>
  <c r="C24" i="2" l="1"/>
  <c r="C25" i="2" s="1"/>
  <c r="C26" i="2" s="1"/>
  <c r="B3" i="22"/>
  <c r="E5" i="22" s="1"/>
  <c r="E6" i="22" s="1"/>
  <c r="C6" i="22" l="1"/>
  <c r="G5" i="22"/>
  <c r="G6" i="22" s="1"/>
  <c r="F5" i="22"/>
  <c r="F6" i="22" s="1"/>
  <c r="D5" i="22"/>
  <c r="D6" i="22" s="1"/>
  <c r="H5" i="22"/>
  <c r="H6" i="22" s="1"/>
  <c r="B9" i="22" l="1"/>
  <c r="B10" i="22"/>
  <c r="B8" i="22"/>
</calcChain>
</file>

<file path=xl/sharedStrings.xml><?xml version="1.0" encoding="utf-8"?>
<sst xmlns="http://schemas.openxmlformats.org/spreadsheetml/2006/main" count="2545" uniqueCount="837">
  <si>
    <r>
      <t>INWESTOR:</t>
    </r>
    <r>
      <rPr>
        <sz val="11"/>
        <color theme="1"/>
        <rFont val="Calibri"/>
        <family val="2"/>
        <scheme val="minor"/>
      </rPr>
      <t xml:space="preserve"> </t>
    </r>
  </si>
  <si>
    <t>ZADANIE:</t>
  </si>
  <si>
    <t>OPRACOWANIE:</t>
  </si>
  <si>
    <t>NAZWY I KODY ROBÓT</t>
  </si>
  <si>
    <t>Kategorie robót:</t>
  </si>
  <si>
    <t>(zgodne ze Wspólnym Słownikiem Zamówień)</t>
  </si>
  <si>
    <t>DATA:</t>
  </si>
  <si>
    <t>ZBIORCZE ZESTAWIENIE KOSZTÓW</t>
  </si>
  <si>
    <t>L.p.</t>
  </si>
  <si>
    <t>Wyszczególnienie elementu 
rozliczeniowego</t>
  </si>
  <si>
    <t>Wartość robót (netto)</t>
  </si>
  <si>
    <t>WYMAGANIA OGÓLNE</t>
  </si>
  <si>
    <t>Podstawa wyceny</t>
  </si>
  <si>
    <t>Numer
STWiORB</t>
  </si>
  <si>
    <t>Jednostka</t>
  </si>
  <si>
    <t>Cena jednostkowa</t>
  </si>
  <si>
    <t>Wartość
robót</t>
  </si>
  <si>
    <t>Nazwa</t>
  </si>
  <si>
    <t>Ilość</t>
  </si>
  <si>
    <t>x</t>
  </si>
  <si>
    <t>DM.00.00.00.</t>
  </si>
  <si>
    <t>-</t>
  </si>
  <si>
    <t>Koszt dostosowania się do wymagań Warunków Kontraktu i Wymagań ogólnych zawartych 
w Specyfikacjach Technicznych</t>
  </si>
  <si>
    <t>ryczałt</t>
  </si>
  <si>
    <t>RAZEM</t>
  </si>
  <si>
    <t>ROBOTY DROGOWE</t>
  </si>
  <si>
    <t>D.01.00.00</t>
  </si>
  <si>
    <t>ROBOTY PRZYGOTOWAWCZE</t>
  </si>
  <si>
    <t>D.01.01.01</t>
  </si>
  <si>
    <t>Odtworzenie trasy i punktów wysokościowych oraz wznowienie i stabilizacja pasa drogowego</t>
  </si>
  <si>
    <t>km</t>
  </si>
  <si>
    <t>D.01.02.01</t>
  </si>
  <si>
    <t>Usunięcie drzew i krzewów</t>
  </si>
  <si>
    <t>Drzewa:</t>
  </si>
  <si>
    <t>- o średnicy  do 35 cm,</t>
  </si>
  <si>
    <t>szt.</t>
  </si>
  <si>
    <t>- o średnicy  36-45 cm,</t>
  </si>
  <si>
    <t>- o średnicy  46-55 cm,</t>
  </si>
  <si>
    <t>- o średnicy  66-75 cm,</t>
  </si>
  <si>
    <t>- o średnicy &gt;75 cm,</t>
  </si>
  <si>
    <t>Krzewy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</si>
  <si>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</si>
  <si>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Powierzchnia krzewów do przesadzenia</t>
  </si>
  <si>
    <t>D.01.02.02</t>
  </si>
  <si>
    <t>Usunięcie warstwy ziemi urodzajnej (humusu)</t>
  </si>
  <si>
    <t>D.01.02.03</t>
  </si>
  <si>
    <t>Rozbiórka obiektów kubaturowych</t>
  </si>
  <si>
    <t>- budynek usługowy, numer działki: 92 obręb 0007</t>
  </si>
  <si>
    <t>- inna budowla, numer działki: 92 obręb 0007</t>
  </si>
  <si>
    <t>- inna budowla, numer działki: 93 obręb 0007</t>
  </si>
  <si>
    <t>D.01.02.04</t>
  </si>
  <si>
    <t>Rozbiórki elementów dróg i ulic</t>
  </si>
  <si>
    <t>- rozbiórka ogodzenia - siatka+słupki, 
numer działek: 89, 90, 92 obręb 0007</t>
  </si>
  <si>
    <t>mb</t>
  </si>
  <si>
    <t>- rozbiórka ogodzenia
 - murek + drewniane przęsła + brama
numer działki: 16 obręb 0008</t>
  </si>
  <si>
    <t>- rozbiórka krawężników</t>
  </si>
  <si>
    <t>- rozbiórka obrzeży betonowych</t>
  </si>
  <si>
    <t>- rozbiórka tarcz znaków</t>
  </si>
  <si>
    <t>- rozbiórka pylon ostrzegawczy 5a</t>
  </si>
  <si>
    <t>- rozbiórka znak E</t>
  </si>
  <si>
    <t>kpl.</t>
  </si>
  <si>
    <t>- rozbiórka słupków pod znaki drogowe</t>
  </si>
  <si>
    <t>Zabezpieczenie drzew i krzewów na okres budowy</t>
  </si>
  <si>
    <t>- drzewa</t>
  </si>
  <si>
    <t>- krzewy</t>
  </si>
  <si>
    <t>D.02.00.00</t>
  </si>
  <si>
    <t>ROBOTY ZIEMNE</t>
  </si>
  <si>
    <t>D.02.01.01</t>
  </si>
  <si>
    <t>Wykonanie wykopów w gruntach nieskalistych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</si>
  <si>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</si>
  <si>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D.02.03.01</t>
  </si>
  <si>
    <t>Wykonanie nasypów</t>
  </si>
  <si>
    <t>D.04.00.00</t>
  </si>
  <si>
    <t>PODBUDOWY</t>
  </si>
  <si>
    <t>D.04.01.02</t>
  </si>
  <si>
    <t>Profilowanie i zagęszczenie podłoża</t>
  </si>
  <si>
    <t>D.04.02.03</t>
  </si>
  <si>
    <t>Warstwa mrozoochronna z mieszanki niezwiązanej</t>
  </si>
  <si>
    <t>Podłoże doprowadzone do G1 (Kombatantów, Reymonta):
 – warstwa mrozoochronna z mieszanki niezwiązanej lub gruntu niewysadzanego o CBR&gt;=25% o grubości 22 cm</t>
  </si>
  <si>
    <t>D.04.03.01</t>
  </si>
  <si>
    <t>Oczyszczenie i skropienie warstw konstrukcyjnych</t>
  </si>
  <si>
    <t>- warstwy nieulepszone</t>
  </si>
  <si>
    <t>- warstwy bitumiczne</t>
  </si>
  <si>
    <t>D.04.04.02</t>
  </si>
  <si>
    <t>Podbudowa z mieszanki niezwiązanej</t>
  </si>
  <si>
    <t>Podbudowa z mieszanki niezwiązanej z kruszywem C90/3 o grubości 20 cm -  Ulice: Reymonta, Staszica, Kombatantów, Dworcowa, Sobieskiego, Okrzei, Dzielna – KR2</t>
  </si>
  <si>
    <t>Podbudowa z kruszywa łamanego stabilizowanego mechanicznie C90/3  0/31,5 o grubości 15 cm - Chodniki</t>
  </si>
  <si>
    <t>Podbudowa z kruszywa łamanego stabilizowanego mechanicznie C90/3 0/31,5 o grubości 15 cm - Chodnik przy ulicy Dworcowej od km 0+000 do km 0+030</t>
  </si>
  <si>
    <t>Podbudowa z kruszywa łamanego stabilizowanego mechanicznie C90/3 0/31,5 o grubości 20 cm - Ścieżka rowerowa</t>
  </si>
  <si>
    <t>Podbudowa z kruszywa łamanego stabilizowanego mechanicznie C90/3 0/31,5 o grubości 25 cm -  Zjazdy publiczne (Reymonta, Staszica, Kombatantów) i indywidualne (Staszica, Dworcowa, Okrzei, Parking przy ul. Dzielnej)</t>
  </si>
  <si>
    <t>D.04.05.01</t>
  </si>
  <si>
    <t>Ulepszone podłoże z gruntu stabilizowanego cementem</t>
  </si>
  <si>
    <t>Podłoże doprowadzone do G1 (Kombatantów, Reymonta):
 – warstwa ulepszonego podłoża z gruntu stabilizowanego spoiwem hydraulicznym lub wapnem C0,4/0,5 o grubości 24 cm</t>
  </si>
  <si>
    <t>Podłoże doprowadzone do G1 (Kombatantów, Reymonta):
– warstwa ulepszonego podłoża z gruntu stabilizowanego spoiwem hydraulicznym lub wapnem (Rm=1,5 MPa) o grubości 15 cm - Chodniki</t>
  </si>
  <si>
    <t>Podłoże doprowadzone do G1 (Kombatantów, Reymonta):
– warstwa ulepszonego podłoża z gruntu stabilizowanego spoiwem hydraulicznym lub wapnem (Rm=1,5 MPa) o grubości 15 cm - Zjazdy publiczne</t>
  </si>
  <si>
    <t>Podłoże doprowadzone do G1:
– warstwa ulepszonego podłoża z gruntu stabilizowanego spoiwem hydraulicznym lub wapnem (Rm=1,5 MPa) o grubości 15 cm - Dodatkowe jezdnie i stanowiska postojowe: Parking przy ul. Dzielnej, Dodatkowa jezdnia nr 1, Dodatkowa jezdnia nr 2</t>
  </si>
  <si>
    <t>D.05.00.00</t>
  </si>
  <si>
    <t>NAWIERZCHNIE</t>
  </si>
  <si>
    <t>D.05.03.05</t>
  </si>
  <si>
    <t>Warstwa wiążąca z betonu asfaltowego</t>
  </si>
  <si>
    <t>Warstwa wiążąca z betonu asfaltowego AC 16W o grubości 8 cm -   Ulice: Reymonta, Staszica, Kombatantów, Dworcowa, Sobieskiego, Okrzei, Dzielna – KR2</t>
  </si>
  <si>
    <t>Warstwa wiążąca z betonu asfaltowego AC11W o grubości 4 cm - Ścieżka rowerowa</t>
  </si>
  <si>
    <t>D.05.03.06</t>
  </si>
  <si>
    <t>Warstwa ścieralna z betonu asfaltowego</t>
  </si>
  <si>
    <t>Warstwa ścieralna z betonu asfaltowego AC 11S o grubości 4 cm - Ulice: Reymonta, Staszica, Kombatantów, Dworcowa, Sobieskiego, Okrzei, Dzielna – KR2</t>
  </si>
  <si>
    <t>Warstwa ścieralna z betonu asfaltowego AC8S o grubości 3 cm - Ścieżka rowerowa</t>
  </si>
  <si>
    <t>D.05.03.11</t>
  </si>
  <si>
    <t>Frezowanie nawierzchni asfaltowych na zimno</t>
  </si>
  <si>
    <t>-  nawierzchni asfaltowych o grubości 25 cm</t>
  </si>
  <si>
    <t>D.05.04.01</t>
  </si>
  <si>
    <t>Wzmocnienie styków nawierzchni geosyntetykiem</t>
  </si>
  <si>
    <t>D.06.00.00</t>
  </si>
  <si>
    <t>ROBOTY WYKOŃCZENIOWE</t>
  </si>
  <si>
    <t>D.06.01.01</t>
  </si>
  <si>
    <t>Umocnienie powierzchniowe skarp, rowów i ścieków</t>
  </si>
  <si>
    <t>- humusowanie z obsianiem gr. 15 cm</t>
  </si>
  <si>
    <t>- wzmocnienie skarpy geokratą</t>
  </si>
  <si>
    <t>D.07.00.00</t>
  </si>
  <si>
    <t>URZĄDZENIA BEZPIECZEŃSTWA RUCHU</t>
  </si>
  <si>
    <t>D.07.01.01</t>
  </si>
  <si>
    <t>Oznakowanie poziome</t>
  </si>
  <si>
    <t>Wykonanie oznakowania poziomego – linie ciągłe grubowarstwowe</t>
  </si>
  <si>
    <t>- Ul. Jana III Sobieskiego</t>
  </si>
  <si>
    <t>- Ul. Okrzei</t>
  </si>
  <si>
    <t>- Ul. Dzielna</t>
  </si>
  <si>
    <t>- Parking przy ul. Dzielnej</t>
  </si>
  <si>
    <t>- Ul. Dworcowa</t>
  </si>
  <si>
    <t>- Ul. Reymonta</t>
  </si>
  <si>
    <t>Wykonanie oznakowania poziomego – linie ciągłe cienkowarstwowe</t>
  </si>
  <si>
    <t>- Dodatkowa jezdnia nr 1</t>
  </si>
  <si>
    <t>Wykonanie oznakowania poziomego – linie przerywane grubowarstwowe</t>
  </si>
  <si>
    <t>Wykonanie oznakowania poziomego – linie na skrzyżowaniach i przejściach, grubowarstwowe</t>
  </si>
  <si>
    <t>- Ul. Stanisława Staszica</t>
  </si>
  <si>
    <t>D.07.02.01</t>
  </si>
  <si>
    <t>Oznakowanie pionowe</t>
  </si>
  <si>
    <t>- znaki średnie,</t>
  </si>
  <si>
    <t>- dodatkowa jezdnia nr 2</t>
  </si>
  <si>
    <t>- zjazd publiczny przy ul. Kombatantów II WŚ</t>
  </si>
  <si>
    <t>- Ul. Kombatantów II WŚ</t>
  </si>
  <si>
    <t>- dodatkowa jezdnia nr 1</t>
  </si>
  <si>
    <t>D.08.00.00</t>
  </si>
  <si>
    <t>ELEMENTY ULIC</t>
  </si>
  <si>
    <t>D.08.01.01</t>
  </si>
  <si>
    <t>Krawężnik betonowy</t>
  </si>
  <si>
    <t>D.08.02.01</t>
  </si>
  <si>
    <t>Chodnik z kostki betonowej</t>
  </si>
  <si>
    <t>Warstwa ścieralna z kostki betonowej  o grubości 8 cm na podsypce cementowo - piaskowej 1:4 o grubości 3 cm - Chodniki</t>
  </si>
  <si>
    <t>Warstwa ścieralna z kostki betonowej niefazowanej  o grubości 8 cm na podsypce cementowo - piaskowej 1:4 o grubości 3 cm - Chodnik przy ulicy Dworcowej od km 0+000 do km 0+030</t>
  </si>
  <si>
    <t>Warstwa ścieralna z kostki betonowej  o grubości 8 cm na podsypce cementowo - piaskowej 1:4 o grubości 5 cm - Zjazdy publiczne (Reymonta, Staszica, Kombatantów) i indywidualne (Staszica, Dworcowa, Okrzei, Parking przu ul. Dzielnej)</t>
  </si>
  <si>
    <t>Warstwa ścieralna z kostki betonowej  o grubości 8 cm na podsypce cementowo - piaskowej 1:4 o grubości 5 cm - Dodatkowe jezdnie i stanowiska postojowe: Parking przy ul. Dzielnej, Dodatkowa jezdnia nr 1, Dodatkowa jezdnia nr 2</t>
  </si>
  <si>
    <t>D.08.03.01</t>
  </si>
  <si>
    <t>Obrzeża betonowe</t>
  </si>
  <si>
    <t>Ściek z prefabrykowanych elementów betonowych</t>
  </si>
  <si>
    <t>D.09.00.00</t>
  </si>
  <si>
    <t>ZIELEŃ DROGOWA</t>
  </si>
  <si>
    <t>D.09.06.01</t>
  </si>
  <si>
    <t>Sadzenie drzew i krzewów</t>
  </si>
  <si>
    <t>- projektowane drzewa</t>
  </si>
  <si>
    <t>Crataegus x media ‘Paul’s Scarlet’ / Głóg pośredni</t>
  </si>
  <si>
    <t>Sorbus aucuparia var. edulis / jarząb pospolity</t>
  </si>
  <si>
    <t>- projektowane krzewy</t>
  </si>
  <si>
    <t>Sorbaria sorbifolia ‘Fem’ / Tawlina jarzębolistna ‘Fem’</t>
  </si>
  <si>
    <t xml:space="preserve">Spiraea betulifolia  / Tawuła brzozolistna </t>
  </si>
  <si>
    <t>Spiraea betulifolia ‘Tor’ / Tawuła brzozolistna ‘Tor’</t>
  </si>
  <si>
    <t>Hydrangea arborescens ‘Anabelle’ / Hortensja drzewiasta ‘Anabelle’</t>
  </si>
  <si>
    <t>- projektowane byliny</t>
  </si>
  <si>
    <t>Hemerocallis ‘Stella de Oro’ / Liliowiec ‘Stella de Oro’</t>
  </si>
  <si>
    <t>Pennisetum alopecuroides  ‘Magic’/ rozplenica japońska ‘Magic’</t>
  </si>
  <si>
    <t>D.09.07.01</t>
  </si>
  <si>
    <t>Zakładanie trawnika na powierzchniach płaskich</t>
  </si>
  <si>
    <t>Zadrzewienia:</t>
  </si>
  <si>
    <t>m2</t>
  </si>
  <si>
    <t>m3</t>
  </si>
  <si>
    <t>- rozbiórka ogodzenia - siatka+słupki, 
numer działki: 72 obręb 0050</t>
  </si>
  <si>
    <t>- rozbiórka ogodzenia - murek, 
numer działek: 100/1, 100/2, 99/7, 99/8 obręb 0034</t>
  </si>
  <si>
    <t>- rozbiórka ogodzenia - siatka+słupki, 
numer działki: 78 obręb 0007</t>
  </si>
  <si>
    <t>- rozbiórka obiektu reklamowego, 
numer działki: 90 obręb 0007</t>
  </si>
  <si>
    <t>- rozbiórka obiektu reklamowego, 
numer działki: 89 obręb 0007</t>
  </si>
  <si>
    <t>- rozbiórka wiata przystankowa</t>
  </si>
  <si>
    <t>- rozbiórka kosz na śmieci metalowy</t>
  </si>
  <si>
    <t>- rozbiórka słupek stalowy (bez łańcucha)</t>
  </si>
  <si>
    <t>Podłoże doprowadzone do G1 (DP 2284W od km 0+000 do km 0+060, od km 0+309 do km 0+375):
– warstwa mrozoochronna z mieszanki niezwiązanej lub gruntu niewysadzanego o CBR&gt;=35% o grubości 20 cm</t>
  </si>
  <si>
    <t>Podbudowa zasadnicza z mieszanki niezwiązanej z kruszywem C90/3 o grubości 20 cm - DP2284W - KR4</t>
  </si>
  <si>
    <t>Podbudowa z kruszywa łamanego stabilizowanego mechanicznie C90/3  0/31,5 o grubości 15 cm - Chodniki w ciągu DP2284W</t>
  </si>
  <si>
    <t>Podbudowa z kruszywa łamanego stabilizowanego mechanicznie C90/3 0/31,5 o grubości 25 cm -  Zjazdy publiczne i indywidualne w ciągu DP2284W</t>
  </si>
  <si>
    <t>Podłoże doprowadzone do G1 (DP 2284W od km 0+000 do km 0+060, od km 0+309 do km 0+375):
 – warstwa ulepszonego podłoża z gruntu stabilizowanego spoiwem hydraulicznym lub wapnem C3/4 o grubości 25 cm</t>
  </si>
  <si>
    <t>Podłoże doprowadzone do G1:
– warstwa ulepszonego podłoża z gruntu stabilizowanego spoiwem hydraulicznym lub wapnem (Rm=1,5 MPa) o grubości 15 cm - Zjazdy publiczne i indywidulane w ciągu DP2284W</t>
  </si>
  <si>
    <t>D.04.05.02</t>
  </si>
  <si>
    <t>Podbudowa z mieszanki związanej spoiwem hydraulicznym</t>
  </si>
  <si>
    <t xml:space="preserve">Podbudowa pomocnicza z mieszanki związanej spoiwem hydraulicznym C5/6 o grubości 15 cm - DP2284W – KR4 </t>
  </si>
  <si>
    <t>D.04.07.01</t>
  </si>
  <si>
    <t>Podbudowa z betonu asfaltowego</t>
  </si>
  <si>
    <t xml:space="preserve">Podbudowa zasadnicza z betonu asfaltowego AC 22P o grubości 10 cm - DP2284W – KR4 </t>
  </si>
  <si>
    <t>Warstwa wiążąca z betonu asfaltowego AC 16W o grubości 6 cm - DP2284W – KR4</t>
  </si>
  <si>
    <t>D.05.03.13</t>
  </si>
  <si>
    <t>Warstwa z mieszanki SMA</t>
  </si>
  <si>
    <t xml:space="preserve">Warstwa ścieralna z mieszanki mastyksowo – grysowej SMA11 o grubości 4 cm - DP2284W – KR4 </t>
  </si>
  <si>
    <t>D.05.03.25</t>
  </si>
  <si>
    <t>Uszorstnienie nawierzchni</t>
  </si>
  <si>
    <t>- DP2284 W</t>
  </si>
  <si>
    <t>Wykonanie oznakowania poziomego - strzałki, grubowarstwowe</t>
  </si>
  <si>
    <t>- znaki mini,</t>
  </si>
  <si>
    <t>Warstwa ścieralna z kostki betonowej  o grubości 8 cm na podsypce cementowo - piaskowej 1:4 o grubości 3 cm - Zjazdy publiczne i indywidualne w ciągu DP2284W</t>
  </si>
  <si>
    <t>BRANŻA KOLEJOWA - Wymaganie ogólne, roboty przygotowawcze</t>
  </si>
  <si>
    <t>DM.00.00.00</t>
  </si>
  <si>
    <t>DO WYMAGAŃ OGÓLNYCH:</t>
  </si>
  <si>
    <t>T.01.01.00</t>
  </si>
  <si>
    <t>Roboty rozbiórkowe torów wraz z podtorzem</t>
  </si>
  <si>
    <t>Rozbiórka mechaniczna nawierzchni torowej z demontażem na części składowe z uwzględnieniem:
- segregacji i kwalifikacji na materiały staroużyteczne oraz odpady
- załadunku i wyładunku na wagony lub inne środki transportu
- transportu materiałów staroużytecznych na odległość do 100 km
- utylizacji odpadów wraz z  transportem na odległość do 50 km</t>
  </si>
  <si>
    <t>kmt</t>
  </si>
  <si>
    <t>Rozbiórka rozjazdów RzS60-300-1:9 z demontażem na części składowe z uwzględnieniem:
- segregacji i kwalifikacji na materiały staroużyteczne oraz odpady
- załadunku i wyładunku na wagony lub inne środki transportu
- transportu materiałów staroużytecznych na odległość do 100 km
- utylizacji odpadów wraz z  transportem na odległość do 50 km</t>
  </si>
  <si>
    <t>Wykopy w gruncie II-IV kategorii sposobem mechanicznym (w tym plantowanie) wraz z:
- załadunkiem na samochody samowyładowcze lub inny transport
- kwalifikacją zebranego materiału
- odwiezieniem na odkład i składowaniem w celu ponownej zabudowy
- utylizacją materiału zakwalifikowanego jako niemożliwy do ponownej zabudowy</t>
  </si>
  <si>
    <t>Rozbiórka korytek betonowych (typu krakowskiego) w rowach bocznych kolejowych obustronnie po 30 mb od projektowanego obiektu inżynieryjnego z uwzględnieniem:
- segregacji i kwalifikacji na materiały staroużyteczne oraz odpady
- załadunku i wyładunku na wagony lub inne środki transportu
- utylizacji odpadów wraz z  transportem na odległość do 50 km</t>
  </si>
  <si>
    <t>T.01.02.00</t>
  </si>
  <si>
    <t>Budowa nawierzchni torowej wraz z podtorzem</t>
  </si>
  <si>
    <t>Prace geodezyjne związane z wytyczeniem punktów głównych oraz innych elementów branży torowej</t>
  </si>
  <si>
    <t>Ułożenie na koronie torowiska geowłókniny separacyjnej</t>
  </si>
  <si>
    <t>Wykonanie warstwy ochronnej z niesortu kamiennego (kruszywo łamane 0/31.5 stabilizowane mechanicznie) wraz z transportem materiału, plantowaniem i zagęszczeniem</t>
  </si>
  <si>
    <t xml:space="preserve">Wykonanie dolnej warstwy tłucznia kamiennego na długości torów wraz z transportem i zagęszczeniem materiału. </t>
  </si>
  <si>
    <t>Balastowanie tłuczniem toru na podkładach strunobetonowych ułożonego na wcześniej przygotowanej półwarstwie tłucznia wraz z transportem materiału.</t>
  </si>
  <si>
    <t>Wykonanie toru klasa 1 wariant 1.1 z szyn 60E1 ze stali R260 na nowych podkładach PS-93 lub PS 94 w rozstawie 0,60 m, przytwierdzenimi sprężystymi typu SB, na podsypce tłuczniowe wraz z:
- montażem wszystkich elementów nawierzchni i łączeniem szyn
- jednorazową naprawą po podjęciu ruchu lub po stabilizacji dynamicznej
- regulacją naprężeń w torze bezstykowym
- zakładanie punktów stałych</t>
  </si>
  <si>
    <t>Wykonanie dolnej warstwy tłucznia na długości rozjazdów wraz z transportem i zagęszczeniem materiału.</t>
  </si>
  <si>
    <t>Balastowanie tłuczniem rozjazdu na podrozjazdnicach strunobetonowych ułożonego na wcześniej przygotowanej półwarstwie tłucznia wraz z transportem materiału.</t>
  </si>
  <si>
    <t>Zabudowa rozjazdu zwyczajnego typu Rz60E1-300-1:9 na podrozjazdnicach strunobetonowych wraz z:
- montażem wszystkich elementów nawierzchni i łączeniem szyn (transport i zabudowa w blokach)
- regulacją i oprofilowaniem
- jednorazową naprawą po podjęciu ruchu lub po stabilizacji dynamicznej</t>
  </si>
  <si>
    <t>Wypełnienie warstwą klińca o grubości 15 cm przestrzeni nad drenażem na długości 35m od strony Nast.. "Mł"</t>
  </si>
  <si>
    <t>Szlifowanie szyn w torach zgodnie z warunkami określonymi w standardach</t>
  </si>
  <si>
    <t>Szlifowanie szyn w rozjazdach zgodnie z warunkami określonymi w standardach</t>
  </si>
  <si>
    <t>Regulacja toru istniejącego w planie i w profilu (w tym rozjazd nr 6) wraz z uzupełnieniem podsypki</t>
  </si>
  <si>
    <t xml:space="preserve">Zabudowa oznakowania niezbędnego do poprawnego utrzymania i eksploatacji linii kolejowej (m.in. wskaźników ogólnoeksploatacyjnych, kolejowych znaków drogowych, słupków ukresowych i oznaczeń hektometrowych) </t>
  </si>
  <si>
    <t>T.02.01.00</t>
  </si>
  <si>
    <t>Odwodnienie podtorza</t>
  </si>
  <si>
    <t>Zabudowa nowych korytek betonowych w rowach bocznych kolejowych obustronnie od toru nr 1 i nr 2 (przyjęto po 30mb od projektowanego obiektu inżynieryjnego)</t>
  </si>
  <si>
    <t xml:space="preserve">Oczyszczenie oraz odtworzenie rowu umocnionego z uwzględnieniem 20% wymiany istniejących uszkodzonych korytek korytek krakowskich. </t>
  </si>
  <si>
    <t>Wykonanie ciągów drenarskich z rur z tworzywa sztucznego o średnicy ø160 z uwzględnieniem:
- wykonania wykopu z zabezpieczeniem
- wykonania podsypki piaskowej o grubości 5 cm
- ułożenia geosyntetyku (geowłókniny)
- ułożenia rury drenarskiej
- zabudowy zasypki drenarskiej</t>
  </si>
  <si>
    <t>Wykonanie  kolektora z rury z tworzywa sztucznego o średnicy ø160 z uwzględnieniem:
- wykonania wykopu z zabezpieczeniem
- wykonania podsypki piaskowej o grubości 5 cm
- ułożenia rury pełnej
- zabudowy zasypki z materiału niespoistego lub gruntu miejscowego
- wykonanie wylotu kolektora do rowu</t>
  </si>
  <si>
    <t>Wbudowanie studni Ø400-425 o głębokości do 2.0m z tworzywa sztucznego z uwzględnieniem:
- wykonania wykopu z zabezpieczeniem
- wykonania podsypki cementowo-piaskowej o grubości 5 cm
- wykonania podbudowy z betonu chudego o grubości 10 cm
- zabudowy dna lub dennicy studni
- ułożenia trzonu studni z rury profilowanej dwuściennej
- wykonania otworów na rury drenarskie
- zabudowy zagęszczonej zasypki trzonu
- zabudowy prefabrykowanych betonowych pokryw oraz elementów ochronnych (stożek/pierścień)</t>
  </si>
  <si>
    <t xml:space="preserve">szt. </t>
  </si>
  <si>
    <t>D.5.2.</t>
  </si>
  <si>
    <t>Roboty drogowe</t>
  </si>
  <si>
    <t>Demontaż istniejących płyt przejazdowych TINES w torach szlakowych nr 1 i nr 2 w sposób umożliwiający ich ponowną zabudowę z uwzględnieniem:
- załadunku i wyładunku na wagony lub inne środki transportu
- transportu materiałów staroużytecznych na odległość do 100 km
- utylizacji odpadów wraz z  transportem na odległość do 50 km</t>
  </si>
  <si>
    <t>Rozbiórka nawierzchni drogi z betonu asfaltowego na międzytorzu oraz dojazdach do przejazdu</t>
  </si>
  <si>
    <t>Rozbiórka podbudowy z kruszywa naturalnego</t>
  </si>
  <si>
    <t>Rozbiórka chodnika z kostki brukowej betonowej</t>
  </si>
  <si>
    <t>Rozbiórka krawężnika drogowego</t>
  </si>
  <si>
    <t xml:space="preserve">Rozbiórka  przepustów prefabrykowanych Ø 800 </t>
  </si>
  <si>
    <t>m</t>
  </si>
  <si>
    <t>Rozbiórka odwodnienia opaskowego przejazdu: studnie</t>
  </si>
  <si>
    <t xml:space="preserve"> Rozbiórka odwodnienia przejazdu: sączek Ø150</t>
  </si>
  <si>
    <t xml:space="preserve">Rozbiórka barierek nad przepustami </t>
  </si>
  <si>
    <t>Rozbiórka nawierzchni pobocza  z kruszywa łamanego</t>
  </si>
  <si>
    <t>Rozbiórka pachołków betonowych</t>
  </si>
  <si>
    <t>Rozbiórka znaków drogowych dotyczących przejazdu</t>
  </si>
  <si>
    <t>BRANŻA KOLEJOWA - Roboty trakcyjne</t>
  </si>
  <si>
    <t>K.01.02.01</t>
  </si>
  <si>
    <t>Sieć trakcyjna kolejowa</t>
  </si>
  <si>
    <t>Demontaż słupów stalowych z fundamentem</t>
  </si>
  <si>
    <t>Demontaż odciągów stalowych z fundamentem</t>
  </si>
  <si>
    <t>Dobór długości fundamentów palowych</t>
  </si>
  <si>
    <t>Geodezyjne wytyczenie punktów posadowienia fundamentów</t>
  </si>
  <si>
    <t>Montaż słupów indywidualnych stalowych z fundamentem palowym</t>
  </si>
  <si>
    <t>Montaż odciągów prętowych z fundamentem palowym</t>
  </si>
  <si>
    <t>Montaż słupów indywidualnych stalowych na obiekcie</t>
  </si>
  <si>
    <t>Montaż podwieszeń sieci trakcyjnej</t>
  </si>
  <si>
    <t>Montaż słupów indywidualnych stalowych z fundamentem palowym (tymczasowe)</t>
  </si>
  <si>
    <t>Montaż podwieszeń sieci trakcyjnej (tymczasowe)</t>
  </si>
  <si>
    <t>Przewieszenie na nowe konstrukcje wsporcze istniejącej sieci jezdnej 1 linowej, 2 drutowej wraz z regulacją</t>
  </si>
  <si>
    <t>Demontaż linii kablowej nN sterowania lokalnego</t>
  </si>
  <si>
    <t>Demontaż linii kablowej SN (zasilacz)</t>
  </si>
  <si>
    <t>Geodezyjne wytyczenie punktów załamania trasy kablowej</t>
  </si>
  <si>
    <t>Mufa kablowa 3 kV</t>
  </si>
  <si>
    <t>Garnek rozdzielczy typu IVF</t>
  </si>
  <si>
    <r>
      <t>Budowa linii kablowej SN (zasilacz) - kabel typu YAKY 1x500 mm</t>
    </r>
    <r>
      <rPr>
        <vertAlign val="superscript"/>
        <sz val="10"/>
        <rFont val="Times New Roman"/>
        <family val="1"/>
        <charset val="238"/>
      </rPr>
      <t>2</t>
    </r>
  </si>
  <si>
    <r>
      <t>Budowa linii kablowej nN sterowania lokalnego - kabel typu YKY 3x1,5 mm</t>
    </r>
    <r>
      <rPr>
        <vertAlign val="superscript"/>
        <sz val="10"/>
        <rFont val="Times New Roman"/>
        <family val="1"/>
        <charset val="238"/>
      </rPr>
      <t>2</t>
    </r>
  </si>
  <si>
    <t>Montaż rur osłonowych typu RHDPE</t>
  </si>
  <si>
    <t>Przewiert sterowany i montaż rury typu SRS</t>
  </si>
  <si>
    <t>Przewieszenie uszynienia grupowego wraz z próbami</t>
  </si>
  <si>
    <t>BRANŻA ELEKTROENERGETYCZNA - Przebudowa sieci nN i SN</t>
  </si>
  <si>
    <t>D.01.03.01</t>
  </si>
  <si>
    <t>Przebudowa sieci elektroenergetycznych</t>
  </si>
  <si>
    <t>Stanowisko słupowe linii napowietrznej nN do zabudowy w gruncie słabym kompletnie uzbrojone:</t>
  </si>
  <si>
    <t>- K-10,5/12, E/12, P=12kN, H=10,5m z fundamentem UP3</t>
  </si>
  <si>
    <t>- K-K10,5/12, E/12, P=12kN, H=10,5m z fundamentem UP3</t>
  </si>
  <si>
    <t>- K-10,5/6, E/6, P=6kN, H=10,5m z fundamentem UP3</t>
  </si>
  <si>
    <t>Przewody napowietrzne niskiego napięcia do przewieszenia:</t>
  </si>
  <si>
    <t>- AL 4x50 mm2 +25mm2</t>
  </si>
  <si>
    <t>- AL 4x50 mm2 +2x25mm2</t>
  </si>
  <si>
    <t>- AsXSn 4x70mm2+ 4x35mm2</t>
  </si>
  <si>
    <t>- AsXSn 4x25mm2</t>
  </si>
  <si>
    <t>Przewody napowietrzne izolowane niskiego napięcia typu:</t>
  </si>
  <si>
    <t>- AsXSn 4x70+4x35mm2</t>
  </si>
  <si>
    <t>Kable niskiego napięcia:</t>
  </si>
  <si>
    <t>- YAKXS 4x35mm2</t>
  </si>
  <si>
    <t>- YAKXS 4x120mm2</t>
  </si>
  <si>
    <t>Osłony rurowe:</t>
  </si>
  <si>
    <t>- RHDPEp 110 - na skrzyżowaniach z drogami i zjazdami</t>
  </si>
  <si>
    <t xml:space="preserve">- RHDPE 110 - na skrzyżowaniach z innym uzbrojeniem terenu  </t>
  </si>
  <si>
    <t>- ZK5</t>
  </si>
  <si>
    <t>- ZK4</t>
  </si>
  <si>
    <t>Kable SN:
- 3xXRUHAKXS 1x240/50mm2  12/20kV</t>
  </si>
  <si>
    <t>Przewody napowietrzne gołe średniego napięcia typu:
- 3xAFL-6 70mm2 (istniejące do przewieszenia na projektowany słup)</t>
  </si>
  <si>
    <t>Osłony rurowe: 
- RHDPE 160 (kolor czerwony)</t>
  </si>
  <si>
    <t>Osłony rurowe: 
- RHDPEp 160 (kolor czerwony)</t>
  </si>
  <si>
    <t>Montaż</t>
  </si>
  <si>
    <t>- K-10,5/4,3, E/10, P=4,3kN, H=10,5m z fundamentem UP1</t>
  </si>
  <si>
    <t>- AL 2x25mm2</t>
  </si>
  <si>
    <t>- 3xXRUHAKXS 1x120/50mm2</t>
  </si>
  <si>
    <t>- 3xXRUHAKXS 1x240/50mm2</t>
  </si>
  <si>
    <t>Kable i przewody nN:</t>
  </si>
  <si>
    <t xml:space="preserve">- YAKXS 4x35mm2 </t>
  </si>
  <si>
    <t>- YKYżo 5x6mm2</t>
  </si>
  <si>
    <t>- YKYżo 5x2,5mm2</t>
  </si>
  <si>
    <t>- YKYżo 3x2,5mm2</t>
  </si>
  <si>
    <t>Uziom pogrążany pomiedziowany ø17,2mm/6m  Rz≤10Ω</t>
  </si>
  <si>
    <t>Złącze kablowe ZK-3</t>
  </si>
  <si>
    <t>Elementy termokurczliwe do uszczelnienia zakończeń kabli w złączach, szafach itp.
- zabudowa palczatki termokurczliwej typu SEH5 65-15</t>
  </si>
  <si>
    <t>Wykonanie niezbędnych prób i pomiarów elektrycznych</t>
  </si>
  <si>
    <t>Obsługa geodezyjna</t>
  </si>
  <si>
    <t xml:space="preserve">Osłony rurowe: 
- RHDPEp 110 (np. typu SRS ø110) - na skrzyżowaniach z drogami
 i zjazdami  </t>
  </si>
  <si>
    <t>Zastosowano układ SZR (np. typu SKRF) w wolnostojącej obudowie z tworzywa termoutwardzalnego na fundamentach prefabrykowanych lub cokołach kompletnie wyposażoną w:
- dwa styczniki 100A,
- z czujnikiem zaniku faz np. typu CZF  
- układ sygnalizacji stanu pracy
-uziom pogrążany, miedziowany R≤10Ω
Szafa SZR została wykonana w ognioodpornej obudowie i posadowiona na fundamencie prefabrykowanym. Wyposażenie szafy wykonano zgodnie z załączonymi schematami i opisem.</t>
  </si>
  <si>
    <t>BRANŻA ELEKTROENERGETYCZNA - Budowa oświetlenia</t>
  </si>
  <si>
    <t>D.07.07.01</t>
  </si>
  <si>
    <t>Oświetlenie dróg</t>
  </si>
  <si>
    <t>-YAKXS 4x35 mm2</t>
  </si>
  <si>
    <t>- RHDPE ø110- na całej długości kabla</t>
  </si>
  <si>
    <t>- RHDPEp ø110- na skrzyżowaniach z drogami i zjazdami</t>
  </si>
  <si>
    <t>Wykonanie przepustów technologicznych do przeprowadzenia kabli przez ściany tunelu</t>
  </si>
  <si>
    <t>kpl</t>
  </si>
  <si>
    <t>kg</t>
  </si>
  <si>
    <t xml:space="preserve">TUNEL DROGOWY </t>
  </si>
  <si>
    <t>M.01.00.00</t>
  </si>
  <si>
    <t>M.01.03.00</t>
  </si>
  <si>
    <t>Wytyczenie obiektu</t>
  </si>
  <si>
    <t>M.11.00.00</t>
  </si>
  <si>
    <t>FUNDAMENTOWANIE</t>
  </si>
  <si>
    <t>M.11.01.00</t>
  </si>
  <si>
    <t>Roboty ziemne pod fundamenty</t>
  </si>
  <si>
    <t>M.11.01.01</t>
  </si>
  <si>
    <t>Wykopy pod fundamenty w gruncie niespoistym, z umocnieniem</t>
  </si>
  <si>
    <t>M.11.01.02</t>
  </si>
  <si>
    <t>Wykopy pod fundamenty w gruncie spoistym, z umocnieniem</t>
  </si>
  <si>
    <t>M.11.01.04</t>
  </si>
  <si>
    <t>Zasypanie wykopów z zagęszczeniem</t>
  </si>
  <si>
    <t>- nasypy</t>
  </si>
  <si>
    <t>M.11.04.00</t>
  </si>
  <si>
    <t>Ściany szczelinowe</t>
  </si>
  <si>
    <t>M.11.04.01</t>
  </si>
  <si>
    <t xml:space="preserve"> - ściana szczelinowa H= 20 m typ I</t>
  </si>
  <si>
    <t xml:space="preserve"> - ściana szczelinowa H= 20 m typ II</t>
  </si>
  <si>
    <t xml:space="preserve"> - ściana szczelinowa H= 20 m typ III</t>
  </si>
  <si>
    <t xml:space="preserve"> - ściana szczelinowa H= 20 m typ IV</t>
  </si>
  <si>
    <t xml:space="preserve"> - ściana szczelinowa H= 20 m typ V</t>
  </si>
  <si>
    <t xml:space="preserve"> - próbne obciążenie ściana szczelinowa </t>
  </si>
  <si>
    <t>M.11.08.00</t>
  </si>
  <si>
    <t>Kotwy gruntowe</t>
  </si>
  <si>
    <t>M.11.08.01</t>
  </si>
  <si>
    <t>Wzmocnienie podłoża geokratą</t>
  </si>
  <si>
    <t>M.12.00.00</t>
  </si>
  <si>
    <t>ZBROJENIE</t>
  </si>
  <si>
    <t>M.12.01.00</t>
  </si>
  <si>
    <t>Stal zbrojeniowa</t>
  </si>
  <si>
    <t>M.12.01.02</t>
  </si>
  <si>
    <t>Zbrojenie betonu stalą klasy A-III N</t>
  </si>
  <si>
    <t>M.13.00.00</t>
  </si>
  <si>
    <t>BETON</t>
  </si>
  <si>
    <t>M.13.01.00</t>
  </si>
  <si>
    <t>Beton konstrukcyjny</t>
  </si>
  <si>
    <t>- beton ustroju nośnego w elementach o grubości &gt;= 60cm, C35/45</t>
  </si>
  <si>
    <t>- beton kap chodnikowych, C35/45</t>
  </si>
  <si>
    <t>M.13.02.00</t>
  </si>
  <si>
    <t>Beton niekonstrukcyjny</t>
  </si>
  <si>
    <t>- beton niekonstrukcyjny w deskowaniu C12/15</t>
  </si>
  <si>
    <t>- warstwa ochronna izolacji z betonu C12/15</t>
  </si>
  <si>
    <t>M.13.03.00</t>
  </si>
  <si>
    <t>Prefabrykaty betonowe</t>
  </si>
  <si>
    <t>M.13.03.10</t>
  </si>
  <si>
    <t>Okładziny betonowe ścian szczelinowych</t>
  </si>
  <si>
    <t>M.15.00.00</t>
  </si>
  <si>
    <t>IZOLACJE I NAWIERZCHNIE</t>
  </si>
  <si>
    <t>M.15.01.00</t>
  </si>
  <si>
    <t>Izolacje cienkie</t>
  </si>
  <si>
    <t>M.15.01.01</t>
  </si>
  <si>
    <t>Izolacje wykonywane na zimno</t>
  </si>
  <si>
    <t>M.15.02.00</t>
  </si>
  <si>
    <t>Izolacje grube</t>
  </si>
  <si>
    <t>M.15.02.01</t>
  </si>
  <si>
    <t>Hydroizolacja zgrzewalna</t>
  </si>
  <si>
    <t>M.15.02.03</t>
  </si>
  <si>
    <t>Izolacja natryskowa typu MMA</t>
  </si>
  <si>
    <t>M.15.03.00</t>
  </si>
  <si>
    <t>Nawierzchnie</t>
  </si>
  <si>
    <t>M.15.03.08</t>
  </si>
  <si>
    <t>Nawierzchnia na bazie żywicy epoksydowej i poliuretanu</t>
  </si>
  <si>
    <t>M.15.05.01</t>
  </si>
  <si>
    <t>Mata tłumiąca</t>
  </si>
  <si>
    <t>M.16.00.00</t>
  </si>
  <si>
    <t>ELEMENTY ODWODNIENIA</t>
  </si>
  <si>
    <t>M.16.02.00</t>
  </si>
  <si>
    <t>Odwodnienie przyczółków i ścian</t>
  </si>
  <si>
    <t>M.16.02.01</t>
  </si>
  <si>
    <t>Drenaż z rury PCV</t>
  </si>
  <si>
    <r>
      <t xml:space="preserve">- drenaż </t>
    </r>
    <r>
      <rPr>
        <sz val="10"/>
        <rFont val="Calibri"/>
        <family val="2"/>
        <charset val="238"/>
      </rPr>
      <t>Φ</t>
    </r>
    <r>
      <rPr>
        <sz val="10"/>
        <rFont val="Times New Roman"/>
        <family val="1"/>
        <charset val="238"/>
      </rPr>
      <t xml:space="preserve"> 150 mm</t>
    </r>
  </si>
  <si>
    <t>M.16.02.02</t>
  </si>
  <si>
    <t>Drenaż z folii kubełkowej z geowłókniną</t>
  </si>
  <si>
    <t>M.18.00.00</t>
  </si>
  <si>
    <t>URZĄDZENIA DYLATACYJNE</t>
  </si>
  <si>
    <t>M.18.02.00</t>
  </si>
  <si>
    <t>Inne urządzenia dylatacyjne</t>
  </si>
  <si>
    <t>M.18.02.01</t>
  </si>
  <si>
    <t xml:space="preserve">Taśmy dylatacyjne </t>
  </si>
  <si>
    <t>M.19.00.00</t>
  </si>
  <si>
    <t>ELEMENTY ZABEZPIECZAJĄCE</t>
  </si>
  <si>
    <t>M.19.01.00</t>
  </si>
  <si>
    <t>Bezpieczeństwo ruchu</t>
  </si>
  <si>
    <t>M.19.01.01</t>
  </si>
  <si>
    <t>Krawężnik kamienny</t>
  </si>
  <si>
    <t xml:space="preserve"> - 200 x 200 mm</t>
  </si>
  <si>
    <t>M.19.01.02</t>
  </si>
  <si>
    <t>Bariery ochronne</t>
  </si>
  <si>
    <t xml:space="preserve"> - H2 W3 -D&lt;0,8 m</t>
  </si>
  <si>
    <t>M.20.00.00</t>
  </si>
  <si>
    <t>INNE ROBOTY MOSTOWE</t>
  </si>
  <si>
    <t>M.20.01.00</t>
  </si>
  <si>
    <t>Roboty różne</t>
  </si>
  <si>
    <t>M.20.01.01</t>
  </si>
  <si>
    <t xml:space="preserve">Rury osłonowe kabli z HDPE - zabetonowane </t>
  </si>
  <si>
    <t>M.20.01.07</t>
  </si>
  <si>
    <t>Zabezpieczenie antykorozyjne powierzchni betonowych - żelbetowych</t>
  </si>
  <si>
    <t>M.20.01.14</t>
  </si>
  <si>
    <t>Próbne obciążenie obiektu</t>
  </si>
  <si>
    <t>M.20.01.15</t>
  </si>
  <si>
    <t>Repery pomiarowe ocynkowane</t>
  </si>
  <si>
    <t>M.20.01.16</t>
  </si>
  <si>
    <t>Punkt stały w gruncie, betonowy, z trzpieniem</t>
  </si>
  <si>
    <t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 
ZAKRES PKP</t>
  </si>
  <si>
    <t>Ogólna charakterystyka obiektu</t>
  </si>
  <si>
    <t xml:space="preserve">Przedmiot opracowania </t>
  </si>
  <si>
    <t>Przedmiotem opracowania jest projekt wykonawczy budowy tunelu drogowo-pieszego w ciągu drogi powiatowej nr 2284W w mieście Sulejówek. Linia kolejowa nr 2 Warszawa - Terespol jest magistralą pierwszorzędną o znaczeniu międzynarodowym, krajowym i regionalnym.</t>
  </si>
  <si>
    <t>Cel opracowania</t>
  </si>
  <si>
    <t>Jednym z podstawowych celów inwestycji jest poprawa bezpieczeństwa ruchu zarówno drogowego, jak i kolejowego poprzez eliminację kolizyjnego przejazdu kolejowo – drogowego przez drogę powiatową nr 2284W. Realizacja przedmiotowej inwestycji zwiększy także przepustowość linii, jak i dróg sąsiadujących, integralność komunikacyjną, przestrzenną, gospodarczą i społeczną miasta Sulejówek.</t>
  </si>
  <si>
    <t>TUNEL DROGOWY</t>
  </si>
  <si>
    <t>Konstrukcję nośną obiektu stanowi jednonawowa rama otwarta składająca się z układu dwóch rzędów ścian szczelinowych połączonych monolitycznie ryglem płytowym. Konstrukcja tunelu zaprojektowana została jako żelbetowa z betonu klasy C35/45 zbrojonego stalą klasy AIIIN. Rygiel ramy należy wykonać z daszkowym spadkiem konstrukcyjnym wynoszącym 2,0%. Całkowita wysokość rygla w środku rozpiętości wynosi 1,40 m. Ściany ramy wykonane zostaną metodą ścian szczelinowych. Zaprojektowane ściany szczelinowe będą miały grubość 1,00 m. Ściany szczelinowe należy wykonać z betonu klasy C35/45 zbrojonego stalą klasy A-IIIN (klasa wodoszczelności betonu W8). Z uwagi na wysoki poziom wód gruntowych tunel zostanie zabezpieczony przed ich naporem żelbetową płytą denną. Grubość płyty dennej wynosić będzie 1,20 m. Płytę należy wykonać z betonu klasy C35/45 zbrojonego stalą klasy A-IIIN (klasa wodoszczelności betonu W8).
Wzdłuż linii kolejowej nr 2 na dojazdach do obiektu, na długości 20,0 m zaprojektowano strefy przejściowe. 
Ściany oporowe wzdłuż chodnika i ciągu pieszo-rowerowego będą miałby konstrukcję żelbetową płytowo-kątową. Ich wysokość dostała dostosowana do niwelety chodnika oraz ciągu.
Tunel został zaprojektowany tak, aby w przyszłości możliwa była rozbudowa istniejących torów kolejowych do układu czterotorowego wraz z posadowieniem ekranów akustycznych. Ekrany akustyczne znajdujące się bezpośrednio nad stropem projektowanego tunelu będzie można posadowić na żelbetowej ławie fundamentowej wykonanej z betonu klasy C30/37 zbrojonego stalą klasy A-IIIN. Poza obrysem projektowanego tunelu drogowego przewidywane ekrany akustyczne sugeruje się posadowić na palach żelbetowych wierconych. W związku z powyższym strop tunelu osiąga jednakową wysokość na całej szerokości terenu kolejowego ze względu na konieczność uwzględnienia dodatkowych obciążeń związanych z planowaną rozbudową układu torowego.</t>
  </si>
  <si>
    <t>ŚCIANY OPOROWE</t>
  </si>
  <si>
    <t>Ściany oporowe zostaną wykonane jako monolityczne w technologii ścian szczelinowych. Głębokość ścian szczelinowych dostosowana została do projektowanej niwelety jezdni i niezbędnej głębokości zakotwienia i wynosi od 14,0 m do 20,0 m. Ściany szczelinowe należy wykonać z betonu hydrotechnicznego klasy C35/45 zbrojonego stalą klasy A-IIIN o klasie wodoszczelności W8. Ściany szczelinowe zostaną zwieńczone żelbetowymi gzymsami, do których mocowana będzie balustrada stalowa lub barieroporęcz oraz polimerobetonowa deska gzymsowa. Odkryte powierzchnie ścian szczelinowych zostaną obłożone panelami ekranów pochłaniających. W miejscu największego wytężenia ścian szczelinowych zaprojektowano rozpory stalowe.
Dno wykopu zostanie zabezpieczone przed naporem wód gruntowych żelbetową płytą denną o grubości 1,00 – 1,20 m. Płytę denną należy wykonać z betonu hydrotechnicznego klasy C35/45 zbrojonego stalą klasy A-IIIN o klasie wodoszczelności W8. Na płycie zostanie wykonana izolacja przeciwwodna typu ciężkiego, zabezpieczona warstwą ochronną z betonu. Pod płytą denną należy wykonać zabezpieczenie w postaci mat bentonitowych.
Na przedłużeniu ścian szczelinowych zaprojektowano ściany oporowe w kształcie litery „U” o grubości płyty 1,00 m i grubości ścian 0,71 m. Ściany wykonane zostaną z betonu hydrotechnicznego klasy C30/37 zbrojonego stalą klasy A-IIIN o klasie wodoszczelności W8. Natomiast skrajny segment ściany zlokalizowanej po stronie południowo-zachodniej w km 0+060 drogi powiatowej nr 2284W zaprojektowano jako ścianę płytowo-kątową.
Ściany oporowe wzdłuż chodnika i ciągu pieszo-rowerowego będą miały konstrukcję żelbetową płytowo-kątową. Ich wysokość została dostosowana do niwelety chodnika oraz ciągu.</t>
  </si>
  <si>
    <t>PRZEBUDOWA ISTNIEJĄCEJ SIECI TRAKCYJNEJ</t>
  </si>
  <si>
    <t>Zakładana budowa tunelu drogowego koliduje z istniejącymi konstrukcjami wsporczymi linii kolejowej nr 2, w związku z czym, na czas budowy obiektu należy je zdemontować. W ramach robót koniecznych do wykonania zawiera się:
-	montaż konstrukcji tymczasowej dla toru nr 2  - lokaty 21-6A zlokalizowanej poza obrysem tunelu (w stronę stacji),
-	montaż konstrukcji docelowych 21-5A i 21-5B wraz z odciągami i tymczasowymi podwieszeniami dla toru nr 1,
-	przewieszenie sieci trakcyjnej z lokaty 21-5 na tymczasowe podwieszenia w lokatach 21-5A i 21-5B oraz z lokaty 21-6 na tymczasową konstrukcję 21-6A,
-	przeniesienie kabla zasilacza i sterowania lokalnego wraz z odłącznikiem nr 40 z lokaty 21-6A na tymczasową konstrukcję o tym samym numerze.
-	przewieszenie uszynienia grupowego z lokaty 21-5 na konstrukcje 21-5A i 21-5B oraz z lokaty 21-6 na konstrukcję tymczasową o numerze 21-6A,
-	przeniesienie kotwienia sieci z przejścia rozjazdowego 1/2 na słup 21-5A oraz kotwienia sieci z przejścia rozjazdowego 3/4 na słup 21-5B – będą to docelowe miejsca zakotwienia danych sekcji,
-	demontaż istniejących konstrukcji o numerach 21-5, 21-6 i 21-6A wraz z odciągami dla konstrukcji 21-5,
-	wykonanie tunelu drogowego wraz z miejscem i śrubami dla montażu docelowych słupów trakcyjnych o numerach 21-5 i 21-6,
-	zabudowa nowych konstrukcji wsporczych 21-5 i 21-6 usytuowanych na obiekcie,
-	zabudowa nowych podwieszeń sieci trakcyjnej w lokatach 21-5 i 21-6,
-	przewieszenie sieci trakcyjnej na konstrukcje 21-5 i 21-6 oraz uszynienia grupowego na słup w lokacie 21-6 i dokonanie regulacji sieci,
-	demontaż podwieszeń tymczasowych na słupach 21-5A i 21-5B,
-	podłączenie do uszynienia grupowego nowej konstrukcji wsporczej nr 21-5,
-	wykonanie przebudowy kabli sterowania lokalnego i kabla zasilacza dla odłącznika nr 40,
-	przeniesienie odłącznika i kabla zasilacza z tymczasowej lokaty 21-6A na nową konstrukcję 21-6,
-	demontaż konstrukcji tymczasowej w lokacie 21-6A.
Sytuację tymczasową przedstawiono na rys. nr 1, dołączonym do niniejszego opracowania.
Jako nowe i tymczasowe konstrukcje wsporcze projektuje się zastosowanie typowych słupów dwuceownikowych z serii 1611, malowanych na kolor zgodny z obecną kolorystyką linii. Konstrukcje wsporcze będą posadowione z wykorzystaniem fundamentów palowych typu 1492 i 1493 (poza konstrukcjami docelowymi umiejscowionymi na obiekcie), natomiast dla odciągów przewiduje się fundamenty typu 1497. Dla posadowienia konstrukcji wsporczych 21-5 i 21-6 przewiduje się wykonanie śrub, w rozstawie odpowiadającym standardowym podstawom słupów trakcyjnych, na stałe połączonych z konstrukcją tunelu – szczegóły są przedstawione w zakresie branży konstrukcyjnej. 
Uszynienie nowych konstrukcji stanowić będą istniejące sekcje uszynienia grupowego. Konstrukcje tymczasowe należy włączyć do systemu uszynienia grupowego poprzez podwieszenie lin uszynienia grupowego na wspornikach i podłączenie konstrukcji wsporczej. Projektowane konstrukcje tymczasowe muszą być uziemione z zastosowaniem uziomów szpilkowych.
Słupy docelowe, po zakończonych pracach budowlanych i powrocie do stanu obecnego, także należy połączyć z uszynieniem grupowym.
Jako docelowe i tymczasowe podwieszenia sieci trakcyjnej przewiduje się zastosowanie osprzętu w wykonaniu rurowym (zgodnie z „Katalogiem sieci trakcyjnej”). Należy stosować wyłącznie izolatory podwieszeniowe w wykonaniu kompozytowym.
Dla przewieszanych odcinków sieci trakcyjnej należy stosować izolatory cięgnowe w wykonaniu wzmocnionym (nr kat. 7151).
Po zakończonych pracach należy zdemontować fundament po konstrukcji tymczasowej w lokacie 21-6A. Proponuje się zastosowanie metody minerskiej, a następnie usunięcie gruzu, zagęszczenie gruntu i odtworzenie ławy torowiska.
W ramach przewieszenia sieci trakcyjnej należy wykonać przewieszakowanie zmienionych przęseł oraz przęseł sąsiednich z wykorzystaniem nowych wieszaków. Nie dopuszcza się, aby po zakończonych pracach występowały łączenia w linach nośnych i przewodach jezdnych przebudowywanych sieci.
Przebudowa konstrukcji wsporczych nie będzie miała znaczącego wpływu na układ sekcjonowania sieci trakcyjnej, zakłada się jedynie przebudowę kabli sterowania i zasilacza nr 40 w formie przeniesienia rozłącznika oraz zabudowy nowych odcinków kabli i powrotu do obecnego stanu.</t>
  </si>
  <si>
    <t xml:space="preserve"> - ściana szczelinowa H= 14 m</t>
  </si>
  <si>
    <t xml:space="preserve"> - ściana szczelinowa H= 16 m typ Ia</t>
  </si>
  <si>
    <t xml:space="preserve"> - ściana szczelinowa H= 16 m typ Ib</t>
  </si>
  <si>
    <t xml:space="preserve"> - ściana szczelinowa H= 16 m typ IIa</t>
  </si>
  <si>
    <t xml:space="preserve"> - ściana szczelinowa H= 16 m typ IIb</t>
  </si>
  <si>
    <t xml:space="preserve"> - ściana szczelinowa H= 16 m typ IIIa</t>
  </si>
  <si>
    <t xml:space="preserve"> - ściana szczelinowa H= 16 m typ IIIb</t>
  </si>
  <si>
    <t xml:space="preserve"> - ściana szczelinowa H= 20 m typ IVa</t>
  </si>
  <si>
    <t xml:space="preserve"> - ściana szczelinowa H= 20 m typ IVb</t>
  </si>
  <si>
    <t xml:space="preserve"> - ściana szczelinowa H= 20 m typ Va</t>
  </si>
  <si>
    <t xml:space="preserve"> - ściana szczelinowa H= 20 m typ Vb</t>
  </si>
  <si>
    <t>M.12.01.03</t>
  </si>
  <si>
    <t>Stal kształtowa St3S</t>
  </si>
  <si>
    <t>- beton płyty dennej, C35/45</t>
  </si>
  <si>
    <t>- beton ścian oporowych, C35/45</t>
  </si>
  <si>
    <t>- beton nadbudowy, C35/45</t>
  </si>
  <si>
    <t>- beton ścian oporowych, C30/37</t>
  </si>
  <si>
    <t>- beton schodów, C30/37</t>
  </si>
  <si>
    <t>M.13.03.06</t>
  </si>
  <si>
    <t>Deski gzymsowe polimerobetonowe</t>
  </si>
  <si>
    <t>M.14.00.00</t>
  </si>
  <si>
    <t>KONSTRUKCJE STALOWE</t>
  </si>
  <si>
    <t>M.14.01.00</t>
  </si>
  <si>
    <t>Wykonanie konstrukcji stalowych</t>
  </si>
  <si>
    <t>M.14.01.02</t>
  </si>
  <si>
    <t>Konstrukcja stalowa ustroju nośnego</t>
  </si>
  <si>
    <t>- konstrukcja zadaszenia</t>
  </si>
  <si>
    <t>- konstrukcja rozpór</t>
  </si>
  <si>
    <t>M.14.02.00</t>
  </si>
  <si>
    <t>Zabezpieczenie konstrukcji stalowych</t>
  </si>
  <si>
    <t>M.14.02.01</t>
  </si>
  <si>
    <t>Pokrywanie powłokami malarskimi konstrukcji stalowych</t>
  </si>
  <si>
    <t>Mg</t>
  </si>
  <si>
    <t>M.14.02.03</t>
  </si>
  <si>
    <t>Metalizacja</t>
  </si>
  <si>
    <t>M.19.01.04</t>
  </si>
  <si>
    <t>Balustrady aluminiowe</t>
  </si>
  <si>
    <t>- balustrady H = 1,1 m</t>
  </si>
  <si>
    <t>- balustrady H = 1,2 m</t>
  </si>
  <si>
    <t>- poręcze schodów</t>
  </si>
  <si>
    <t>M.20.01.62</t>
  </si>
  <si>
    <t>Winda</t>
  </si>
  <si>
    <t>M.20.07.09</t>
  </si>
  <si>
    <t>Mata bentonitowa</t>
  </si>
  <si>
    <t>BRANŻA SANITARNA - Sieć wodociągowa</t>
  </si>
  <si>
    <t>D.01.03.05</t>
  </si>
  <si>
    <t>Wodociąg</t>
  </si>
  <si>
    <t>Rura przewodowa do wody PE100 SDR17 PN10 Dz 280 x 16,6 mm wraz z kształtkami i blokami oporowymi</t>
  </si>
  <si>
    <t>Rura przewodowa do wody PE100 SDR17 PN10 Dz 110 x 6,6 mm wraz z kształtkami i blokami oporowymi</t>
  </si>
  <si>
    <t>Rura przewodowa do wody PE100 SDR17 PN10 Dz 50 x 3,0 mm wraz z kształtkami i blokami oporowymi</t>
  </si>
  <si>
    <t>Rura przewodowa do wody PE100 SDR17 PN10 Dz 40 x 2,4 mm wraz z kształtkami i blokami oporowymi</t>
  </si>
  <si>
    <t>Rury z żeliwa sferoidalnego Dn80 mm</t>
  </si>
  <si>
    <t>Rury z żeliwa sferoidalnego Dn100 mm</t>
  </si>
  <si>
    <t>Hydrant nadziemny Dn100mm wraz z blokiem podporowym oraz zasuwą kołnierzową Dn100mm</t>
  </si>
  <si>
    <t>Hydrant nadziemny Dn80mm wraz z blokiem podporowym oraz zasuwą kołnierzową Dn80mm</t>
  </si>
  <si>
    <t>Hydrant podziemny Dn80mm wraz z blokiem podporowym oraz zasuwą kołnierzową Dn80mm</t>
  </si>
  <si>
    <t>Zasuwa kołnierzowa z żeliwa sferoidalnego Dn 250 mm miękkouszczelniająca wraz z blokiem podporowym</t>
  </si>
  <si>
    <t>Zasuwa kołnierzowa z żeliwa sferoidalnego Dn 40 mm miękkouszczelniająca wraz z blokiem podporowym</t>
  </si>
  <si>
    <t>Zasuwa kołnierzowa z żeliwa sferoidalnego Dn 32 mm miękkouszczelniająca wraz z blokiem podporowym</t>
  </si>
  <si>
    <t>Włączenie do istniejącej sieci za pomocą łącznika rurowego dn280mm</t>
  </si>
  <si>
    <t>Włączenie do istniejącej sieci za pomocą łącznika rurowego dn200mm</t>
  </si>
  <si>
    <t>Włączenie do istniejącej sieci za pomocą łącznika rurowego dn100mm</t>
  </si>
  <si>
    <t>Włączenie do istniejącej sieci za pomocą mufy elektrooporowej dn40mm</t>
  </si>
  <si>
    <t>Obejma z zaworem odcinającym 280/40mm</t>
  </si>
  <si>
    <t>Studnia wodomierzowa Dn1200 mm betonowa wraz z zestawem wodomierzowym Dn25mm</t>
  </si>
  <si>
    <t>Dostosowanie skrzynek ulicznych istniejących zasuw/hydrantów podziemnych do projektowanej niwelety</t>
  </si>
  <si>
    <t>Likwidacja przebudowywanych odcinków sieci wodociągowej oraz armatury poprzez ich demontaż oraz utylizację</t>
  </si>
  <si>
    <t>BRANŻA SANITARNA - Kanalizacja sanitarna</t>
  </si>
  <si>
    <t>Kanalizacja sanitarna</t>
  </si>
  <si>
    <t>Rura przewodowa Dn 200 mm PVC-U lita łączona kielichowo na uszczelki gumowe o klasie sztywności obwodowej SN8 kN/m2</t>
  </si>
  <si>
    <t>Rura przewodowa Dn 160 mm PVC-U lita łączona kielichowo na uszczelki gumowe o klasie sztywności obwodowej SN8 kN/m2</t>
  </si>
  <si>
    <t>Przewiert pod terenem kolejowym rurą stalową Dn400mm – jako rura ochronna dla rury Dn 200 mm PVC-U, komora startowa, komora końcowa</t>
  </si>
  <si>
    <t>Studnia z kręgów betonowych Dn1200 mm z betonu B45 (łączona na uszczelkę elastomerową) z włazem żeliwnym Dn600 mm klasy D400 z zaryglowaniem, zwężką redukcyjną, pierścieniami dystansowymi, przejściami szczelnymi przez ściany studni</t>
  </si>
  <si>
    <t>Studnia tworzywowa Dn600mm</t>
  </si>
  <si>
    <t>Remont istniejącej studni, wymiana kinety na nową, dostosowanie włazu do projektowanej niwelety.</t>
  </si>
  <si>
    <t xml:space="preserve">Połączenie projektowanych studni z istniejącymi odcinkami kanalizacji poprzez łączniki rurowe Dn160-200mm </t>
  </si>
  <si>
    <t>Dostosowanie włazów istniejących studni do projektowanej niwelety</t>
  </si>
  <si>
    <t>Likwidacja przebudowywanych kanałów i studni kanalizacji sanitarnej poprzez ich demontaż oraz utylizację</t>
  </si>
  <si>
    <t>BRANŻA SANITARNA - Odwodnienie drogi</t>
  </si>
  <si>
    <t>D.03.02.01</t>
  </si>
  <si>
    <t>Kanalizacja deszczowa</t>
  </si>
  <si>
    <t>Rury przewodowe Dz 200 mm PP lite o sztywności obwodowej SN=10 kN/m2 łączone kielichowo na uszczelkę gumową</t>
  </si>
  <si>
    <t>Rury przewodowe Dz 200 mm PP lite o sztywności obwodowej SN=16 kN/m2 łączone kielichowo na uszczelkę gumową</t>
  </si>
  <si>
    <t>Rury przewodowe Dz 315 mm PP lite o sztywności obwodowej SN=10 kN/m2 łączone kielichowo na uszczelkę gumową</t>
  </si>
  <si>
    <t>Rury przewodowe Dz 400 mm PP lite o sztywności obwodowej SN=10 kN/m2 łączone kielichowo na uszczelkę gumową</t>
  </si>
  <si>
    <t>Rura przewodowa ciśnieniowa PE100 SDR 17 PN 10 Dz 125x7,4 mm</t>
  </si>
  <si>
    <t>Docieplenie kanałów 20 cm warstwą keramzytu i zabezpieczenie folią PVC</t>
  </si>
  <si>
    <t>Studnia z kręgów betonowych Dn 1200 mm z betonu C35/45 (łączona na uszczelkę gumową) z włazem żeliwnym Dn 600 mm klasy D400 z zaryglowaniem, pierścieniami dystansowymi, przejściami szczelnymi przez ściany studni. Projektuje się ułożenie płyty pokrywowej na pierścieniu odciążającym</t>
  </si>
  <si>
    <t>Studnia z kręgów betonowych kaskadowa Dn 1200 mm z betonu C35/45 (łączona na uszczelkę gumową) z włazem żeliwnym klasy Dn 600 mm klasy D400 z zaryglowaniem, pierścieniami dystansowymi, przejściami szczelnymi przez ściany studni. Projektuje się ułożenie płyty pokrywowej na pierścieniu odciążającym. Studzienka posadowiona na żelbetowej płycie betonowej wylewanej na „mokro” z betonu C30/37 gr. 25 cm zbrojonej siatką ø12 mm o oczkach 100/100mm</t>
  </si>
  <si>
    <t>Zbiornik retencyjny żelbetowy Dn 1500 mm o długości L=105,0 m wraz ze studniami zintegrowanymi żelbetowymi Dn 1000 mm (4 szt.)</t>
  </si>
  <si>
    <t>Wpust uliczny Dn 500 mm z osadnikiem 1,0 m z nasadą żeliwną klasy D400 z zawiasem i ryglem</t>
  </si>
  <si>
    <t>Wpust uliczny Dn 500 mm z osadnikiem 0,8 m z nasadą żeliwną klasy D400 z zawiasem i ryglem</t>
  </si>
  <si>
    <t>Wpust uliczny Dn 500 mm z osadnikiem 0,5 m z nasadą żeliwną klasy D400 z zawiasem i ryglem</t>
  </si>
  <si>
    <t>Zbiornik żelbetowy o wym. wewn. 4 x 1,5 m na substancje ropopochodne</t>
  </si>
  <si>
    <t>Przepompownia wód opadowych z kompletnym wyposażeniem i armaturą zabezpieczającą</t>
  </si>
  <si>
    <t>Likwidacja istniejącej sieci kanalizacji deszczowej w zakresie dróg powiatowych</t>
  </si>
  <si>
    <t>Rury przewodowe Dz 315 mm PP lite o sztywności obwodowej SN=16 kN/m2 łączone kielichowo na uszczelkę gumową</t>
  </si>
  <si>
    <t>BRANŻA SANITARNA - Sieć gazowa</t>
  </si>
  <si>
    <t>D.01.03.06</t>
  </si>
  <si>
    <t>Gazociąg</t>
  </si>
  <si>
    <t>Rura przewodowa do sieci gazowych dn 160 x 9,5 mm PE100 RC SDR17 typ 2 wraz z kształtkami</t>
  </si>
  <si>
    <t>Rura przewodowa do sieci gazowych dn 110 x 6,3 mm PE100 RC SDR17 typ 2 wraz z kształtkami</t>
  </si>
  <si>
    <t>Rura osłonowa dn 280 x 16,6 mm PE100 SDR17 wraz z kompletem płóz dystansowych i zamułką piaskową</t>
  </si>
  <si>
    <t>Zasuwa kołnierzowa dn150mm z korpusem z żeliwa sferoidalnego</t>
  </si>
  <si>
    <t>Zasuwa kołnierzowa dn100mm z korpusem z żeliwa sferoidalnego</t>
  </si>
  <si>
    <t>Mufa elektrooporowa Dn160mm – włączenie do istn. sieci</t>
  </si>
  <si>
    <t>Przejście PE/stal dn 80 – włączenie do istn. sieci</t>
  </si>
  <si>
    <t>Przejście PE/stal dn 65 – włączenie do istn. sieci</t>
  </si>
  <si>
    <t>Demontaż i utylizacja istniejących odcinków gazociągu przeznaczonych do likwidacji</t>
  </si>
  <si>
    <t>BRANŻA TELETECHNICZNA</t>
  </si>
  <si>
    <t>D.01.03.04</t>
  </si>
  <si>
    <t>Przebudowa kablowych lini telekomunikacyjnych</t>
  </si>
  <si>
    <t>PRZEBUDOWA INFRASTRUKTURY TELEKOMUNIKACYJNEJ WŁASNOŚCI ORANGE POLSKA S.A.</t>
  </si>
  <si>
    <t>Montaż-sieć miejscowa</t>
  </si>
  <si>
    <t>studnia kablowa SKMP-3 kompletna</t>
  </si>
  <si>
    <t>studnia kablowa SKR-2 kompletna</t>
  </si>
  <si>
    <t>słup pojedynczy, żelbetowy, długość źerdzi 8,5 m</t>
  </si>
  <si>
    <t>słup bliźniaczy, żelbetowy, długość źerdzi 8,5 m</t>
  </si>
  <si>
    <t>skrzynka kablowa typu np. SS A-O</t>
  </si>
  <si>
    <t>ochronnik przepięciowo-przetężeniowy typu np. ONP2-VP</t>
  </si>
  <si>
    <t>rura dzielona HDPE Ø122/110</t>
  </si>
  <si>
    <t>rura HDPE Ø110/6,3</t>
  </si>
  <si>
    <t>rura HDPE Ø40/3,7</t>
  </si>
  <si>
    <t>kabel typu XzTKMXpw 250×4×0,5</t>
  </si>
  <si>
    <t>kabel typu XzTKMXpw 200×4×0,5</t>
  </si>
  <si>
    <t>kabel typu XzTKMXpw 100×4×0,5</t>
  </si>
  <si>
    <t>kabel typu XzTKMXpw 50×4×0,5</t>
  </si>
  <si>
    <t>kabel typu XzTKMXpw 35×4×0,5</t>
  </si>
  <si>
    <t>kabel typu XzTKMXpw 15×4×0,5</t>
  </si>
  <si>
    <t>kabel typu XzTKMXpw 10×4×0,5</t>
  </si>
  <si>
    <t>kabel typu XzTKMXpw 5×4×0,5</t>
  </si>
  <si>
    <t>kabel typu XzTKMXpwn 3×2×0,5</t>
  </si>
  <si>
    <t>osłony wzmacniane termokurczliwe typu XAGA 500</t>
  </si>
  <si>
    <t>Demontaż-sieć miejscowa</t>
  </si>
  <si>
    <t>studnia kablowa kompletna</t>
  </si>
  <si>
    <t>słupy kablowy drewniany</t>
  </si>
  <si>
    <t>kable z likwidowanej kanalizacji pierwotnej</t>
  </si>
  <si>
    <t>Montaż-sieć światłowodowa</t>
  </si>
  <si>
    <t>rura HDPE Ø 32/2,9 czarna</t>
  </si>
  <si>
    <t>rura HDPE Ø 12/8 pomarańczowa</t>
  </si>
  <si>
    <t>rura HDPE Ø 32/2,9 czarna, wyróżnik pomarańczowy</t>
  </si>
  <si>
    <t>rura HDPE Ø 32/2,9 czarna, wyróżnik niebieski</t>
  </si>
  <si>
    <t>mikrokabel MI-MKA-5-6/24J</t>
  </si>
  <si>
    <t>kabel Z-XOTKtsd 12J</t>
  </si>
  <si>
    <t>kabel Z-XOTKtsd 48J</t>
  </si>
  <si>
    <t>kabel Z-XOTKtsd 288J</t>
  </si>
  <si>
    <t>stelaż zapasu kabla SZ-2</t>
  </si>
  <si>
    <t>mufa światłowodowa FOSC-400B-S-24</t>
  </si>
  <si>
    <t>Demontaż-sieć światłowodowa</t>
  </si>
  <si>
    <t>rura HDPE Ø32/2,9</t>
  </si>
  <si>
    <t>mikrorura Ø12/8 pomarańczowa</t>
  </si>
  <si>
    <t>kabel światłowodowy OKA 03089/24</t>
  </si>
  <si>
    <t>kabel światłowodowy OKO 03022/48</t>
  </si>
  <si>
    <t>kabel światłowodowy OKO 03024/48</t>
  </si>
  <si>
    <t>kabel światłowodowy OTK 097/12</t>
  </si>
  <si>
    <t>kabel światłowodowy OKP 098/12</t>
  </si>
  <si>
    <t>kabel światłowodowy OKH 008029/288</t>
  </si>
  <si>
    <t>osłona światłowodowa</t>
  </si>
  <si>
    <t>PRZEBUDOWA INFRASTRUKTURY TELEKOMUNIKACYJNEJ WŁASNOŚCI UM SULEJÓWEK</t>
  </si>
  <si>
    <t>studnia kablowa SKR-1 kompletna, z wyposażeniem</t>
  </si>
  <si>
    <t>słup pojedynczy, żelbetowy, długość żerdzi 8,5 m</t>
  </si>
  <si>
    <t>rura typu HDPE Ø110/6,3</t>
  </si>
  <si>
    <t>rura typu HDPE Ø40/3,7</t>
  </si>
  <si>
    <t>kabel światłowodowy typu np. Z-XOTKtsdD 12J (wielomodowy)</t>
  </si>
  <si>
    <t>PRZEBUDOWA INFRASTRUKTURY TELEKOMUNIKACYJNEJ WŁASNOŚCI 24-IT SERWIS</t>
  </si>
  <si>
    <t>kabel światłowodowy typu Z-XOTKtsd 72J</t>
  </si>
  <si>
    <t>mufa światłowodowa typu FOSC 400 B4</t>
  </si>
  <si>
    <t>skrzynka kablowa słupowa</t>
  </si>
  <si>
    <t>stelaż zapasu kabla SZ-2 przystosowany do montażu na słupie</t>
  </si>
  <si>
    <t>kabel światłowodowy typu Z-XOTKtcdD 24J</t>
  </si>
  <si>
    <t>kabel światłowodowy typu Z-XOTKtcdD 12J</t>
  </si>
  <si>
    <t>studnia SK-1 z wbudowaną ramą stalową lub żeliwną</t>
  </si>
  <si>
    <t>Demontaż</t>
  </si>
  <si>
    <t>stelaż zapasu kabla</t>
  </si>
  <si>
    <t>PRZEBUDOWA INFRASTRUKTURY TELEKOMUNIKACYJNEJ WŁASNOŚCI VIRTUA OPERATOR SP. Z O.O.</t>
  </si>
  <si>
    <t>kabel światłowodowy typu Z-XOTKtsd 48J</t>
  </si>
  <si>
    <t>mufa światłowodowa FIST-GCO2</t>
  </si>
  <si>
    <t>mufa światłowodowa</t>
  </si>
  <si>
    <t>PRZEBUDOWA INFRASTRUKTURY TELEKOMUNIKACYJNEJ WŁASNOŚCI POLKOMTEL SP. Z O.O</t>
  </si>
  <si>
    <t>kabel światłowodowy typu Z-XXOTKtsdD 48J</t>
  </si>
  <si>
    <t>mufa światłowodowa FOSC-400-B4</t>
  </si>
  <si>
    <t>PRZEBUDOWA INFRASTRUKTURY TELEKOMUNIKACYJNEJ WŁASNOŚCI EXATEL S.A.</t>
  </si>
  <si>
    <t>kabel światłowodowy typu FIBRAIN DDC-C0-T20 96 J</t>
  </si>
  <si>
    <t>PRZEBUDOWA INFRASTRUKTURY TELEKOMUNIKACYJNEJ WŁASNOŚCI NETIA S.A.</t>
  </si>
  <si>
    <t>kabel światłowodowy typu Z-XOTKtsd 24J</t>
  </si>
  <si>
    <t>kabel światłowodowy typu Z-XXOTKtsFtl 24J</t>
  </si>
  <si>
    <t>rura typu HDPE Ø32/2,9</t>
  </si>
  <si>
    <t>PRZEBUDOWA INFRASTRUKTURY TELEKOMUNIKACYJNEJ WŁASNOŚCI ATM S.A.</t>
  </si>
  <si>
    <t>kabel światłowodowy typu Z-VXOTKtsd 48J</t>
  </si>
  <si>
    <t>mufa światłowodowa FIST GCO2-BC16</t>
  </si>
  <si>
    <t>rura typu FP-MR-G-12/8-OE</t>
  </si>
  <si>
    <t>rura kanalizacji wtórnej</t>
  </si>
  <si>
    <t>PRZEBUDOWA INFRASTRUKTURY TELEKOMUNIKACYJNEJ WŁASNOŚCI OTWOCKA TELEWIZJA KABLOWA</t>
  </si>
  <si>
    <t>mufa światłowodowa typu FIST-GCO2</t>
  </si>
  <si>
    <t>kabel światłowodowy 48J</t>
  </si>
  <si>
    <t>kabel światłowodowy 96J</t>
  </si>
  <si>
    <t>Przebudowa infrastruktury telekomunikacyjnej własności ZDP Mińsk Mazowiecki</t>
  </si>
  <si>
    <t xml:space="preserve">- budowa studni kablowej typu SKR-1 </t>
  </si>
  <si>
    <t>- budowa odcinków kanału z rur HDPE Ø 110/6,3</t>
  </si>
  <si>
    <t>- budowa odcinków kanału z rur HDPE Ø 40/3,7</t>
  </si>
  <si>
    <t>- budowa odcinków kanału z mikrorur DB 7*10x1,0*UD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</si>
  <si>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</si>
  <si>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</si>
  <si>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</si>
  <si>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</si>
  <si>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</si>
  <si>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</si>
  <si>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</si>
  <si>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</si>
  <si>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</si>
  <si>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</si>
  <si>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</si>
  <si>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</si>
  <si>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</si>
  <si>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</si>
  <si>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t>
  </si>
  <si>
    <t>KOMUNIKACJA ZASTĘPCZA</t>
  </si>
  <si>
    <t>Roboty rozbiórkowe</t>
  </si>
  <si>
    <t>Transport materiałów staroużytecznych na odległość do 100 km wraz z:
- załadunkiem i wyładunkiem na środki transportu
- utylizacji odpadów wraz z  transportem na odległość do 50 km</t>
  </si>
  <si>
    <t>Przebudowa sieci SRK</t>
  </si>
  <si>
    <t>Prace geodezyjne związane z inwentaryzacją  i wytyczeniem punktów głównych oraz innych elementów branży SRK</t>
  </si>
  <si>
    <t>Koszty wynikające z opracowania projektu wykonawczego i STWiORB branży SRK, aktualizacji planów schematycznych (drogowego i energetycznego), dokumnetacji do Regulaminów Technicznych Stacji, dokumnetacji powykonawczej, dokumentacji eksploatacyjnej</t>
  </si>
  <si>
    <t>Demontaż istniejących urządzeń przejazdowych kat. "A" w km 21,050, w tym:
- szafa aparatowo- zasilająca z wyposażeniem w urządzenia SPR-2
- sygnalizatory drogowe S1, S2, S3 i S4
- napędy rogatkowe N1, N2, N3 i N4 z drągami
- nastawnik/pulpit dyżurnego przejazdowego
- sieć kablowa</t>
  </si>
  <si>
    <t xml:space="preserve">Likwidacja uzależnienia urządzeń przejazdowych kat. "A" w km 21,050 z urządzeniami Ebilock950 </t>
  </si>
  <si>
    <t>Aktulizacja aplikacji na st. Sulejówek Miłosna</t>
  </si>
  <si>
    <t>Aktulizacja aplikacji LCS Mińsk Mazowiecki</t>
  </si>
  <si>
    <t>Przebudowa kolizji kabla typu YKSY 37x1 relacji kontener SSP km 19.376- szafa SSO1/2</t>
  </si>
  <si>
    <t>Przebudowa kolizji kabla typu YKSY 19x1 SAZ192- st. Sulejówek Miłosna</t>
  </si>
  <si>
    <t>Przebudowa kolizji kabla typu XzTKMXpw 15x4x0,8 relacji SAZ192- st. Sulejówek Miłosna</t>
  </si>
  <si>
    <t>Przebudowa kolizji kabla typu YKY 4x120 SAZ192- st. Sulejówek Miłosna</t>
  </si>
  <si>
    <t>Przebudowa kolizji kabla typu YKY 5x2,5 SO187- st. Sulejówek Miłosna</t>
  </si>
  <si>
    <t>Przebudowa kabli sterujacych do semaforów wjazdowych A, B, napędów zwrotnicowych nr 1, nr 2 i urządzeń kontroli niezajętości torów i rozjazdów, w tym wykonanie muf kablowych i demontaż kabli zastąpionych wstawkami</t>
  </si>
  <si>
    <t>Demontaż i montaż napędów zwrotnicowych nr 1, nr 2, nr 3, nr 5, elemnetów obwodów torowych SOT</t>
  </si>
  <si>
    <t>Budowa dojścia do budynku strażnicy przejazdowej na każdym etapie realizacji inwestycji</t>
  </si>
  <si>
    <t>Koszty wynikające z komunikacji zastępczej w trakcie realizacji tunelu drogowego</t>
  </si>
  <si>
    <t>KWOTA WARUNKOWA</t>
  </si>
  <si>
    <t xml:space="preserve">45000000-7 Roboty budowlane 
71322000-1 Usługi inżynierii projektowej w zakresie inżynierii lądowej i wodnej 
45234000-6 Roboty budowlane w zakresie budowy kolei i systemów transportowych 
45233100-6 Roboty w zakresie budowy autostrad, dróg 
45100000-8 Przygotowanie terenu pod budowę
45110000-1 Roboty w zakresie burzenia i rozbiórki obiektów budowlanych roboty ziemne
45112000-5 Roboty w zakresie usuwania gleby 
45200000-9 Roboty budowlane w zakresie wznoszenia kompletnych obiektów budowlanych lub ich części oraz roboty w zakresie inżynierii lądowej i wodnej
45220000-5 Roboty inżynieryjne i budowlane
45221000-2 Roboty budowlane w zakresie budowy mostów i tuneli, szybów i kolei podziemnej
45230000-8 Roboty budowlane w zakresie budowy rurociągów, linii komunikacyjnych i elektroenergetycznych, autostrad, dróg, lotnisk i kolei, wyrównanie terenu
45231000-5 Roboty budowlane w zakresie budowy rurociągów, ciągów komunikacyjnych i linii energetycznych 
45232000-2 Roboty pomocnicze w zakresie rurociągów i kabli, 
45233000-9 Roboty w zakresie konstruowania, fundamentowania oraz wykonywania nawierzchni autostrad, dróg 
45231400-9 Roboty budowlane w zakresie budowy linii energetycznych 
45231300-8 Roboty budowlane w zakresie budowy wodociągów i rurociągów do odprowadzania ścieków 
45112710-5 Roboty w zakresie kształtowania terenów zielonych 
45232410-9 Roboty w zakresie kanalizacji ściekowej
45112100-6 Roboty w zakresie kopania rowów
34922100-7 Oznakowanie drogowe
32570000-9 Urządzenia łączności
45310000-3 Roboty instalacyjne elektryczne 
45221121-6 Roboty budowlane w zakresie wiaduktów drogowych 
45221110-6 Roboty budowlane w zakresie mostów
</t>
  </si>
  <si>
    <t>RAZEM ROBOTY BUDOWLANE</t>
  </si>
  <si>
    <t>OGÓŁEM</t>
  </si>
  <si>
    <t>Podatek VAT</t>
  </si>
  <si>
    <t>PODATEK VAT</t>
  </si>
  <si>
    <t>WARTOŚĆ BRUTTO</t>
  </si>
  <si>
    <t>D.01.02.05</t>
  </si>
  <si>
    <t>Podbudowa z kruszywa łamanego stabilizowanego mechanicznie C90/3 0/31,5 o grubości 25 cm -  Dodatkowe jezdnie i stanowiska postojowe: Parking przy ul. Dzielnej, Dodatkowa jezdnia nr 1, Dodatkowa jezdnia nr 2</t>
  </si>
  <si>
    <t>D.07.05.01</t>
  </si>
  <si>
    <t>Ustawienie barier ochronnych stalowych</t>
  </si>
  <si>
    <t>- N2 W1 B</t>
  </si>
  <si>
    <t xml:space="preserve">- krawężnik betonowy 20x30 cm na ławie betonowej z oporem C12/15 i podsypce cementowo-piaskowej 1:4 </t>
  </si>
  <si>
    <t xml:space="preserve">- krawężnik betonowy 20x30 cm na ławie betonowej z oporem C12/15 i podsypce cementowo-piaskowej 1:4 ułozony "na płask" </t>
  </si>
  <si>
    <t>- krawężnik betonowy 15x30 cm na ławie betonowej C12/15 z oporem i podsypce cementowo-piaskowej 1:4  - zjazdy indywidulane</t>
  </si>
  <si>
    <t>- 8x30 cm na podsypce piaskowej i ławie betonowej z oporem C12/15</t>
  </si>
  <si>
    <t>D.08.05.01</t>
  </si>
  <si>
    <t>BRANŻA KOLEJOWA - Elektroenergetyka i oświetlenie</t>
  </si>
  <si>
    <t>Przebudowa infrastruktury elektroenergetycznej i oświetlenia</t>
  </si>
  <si>
    <t>PRZEBUDOWA INFRASTRUKTURY WŁASNOŚCI PKP PLK</t>
  </si>
  <si>
    <t>- YKY 4x25mm2</t>
  </si>
  <si>
    <t>- YKY 4x16mm2</t>
  </si>
  <si>
    <t>- YKSY 2x1mm2</t>
  </si>
  <si>
    <t>- RHDPE ϕ110 koloru niebieskiego</t>
  </si>
  <si>
    <t>- RHDPE ϕ50 koloru niebieskiego</t>
  </si>
  <si>
    <t>Przecisk/Przewiert sterowany</t>
  </si>
  <si>
    <t>- 3xRHDPEp ϕ110 – pod torowiskiem</t>
  </si>
  <si>
    <t>Przestawienie słupa oświetleniowego</t>
  </si>
  <si>
    <t>Tasma ostrzegawcza koloru niebieskiego</t>
  </si>
  <si>
    <t>Uszczelnienie przepustu przy wprowadzeniu kabla nN do ST i strażnicy</t>
  </si>
  <si>
    <t>Słup oświetleniowy wraz z oprawą</t>
  </si>
  <si>
    <t>Szafka oświetleniowa</t>
  </si>
  <si>
    <t>PRZEBUDOWA INFRASTRUKTURY WŁASNOŚCI PKP ENERGETYKA</t>
  </si>
  <si>
    <t>Stanowisko słupowe linii napowietrznej SN Kpgo-13,5/26, E/12 Pu=26kN, H=13,5 m kompletnie wyposażone:
- żerdź wirowana E/12 , H=13,5m (2 szt.) 
- fundament FP23 dla gruntu słabego (1 kpl.) 
- poprzecznik odporowy (1 kpl.) 
- ograniczniki przepięć POLIM-D18N (3 szt.) 
- głowica kablowa MVTO-5131-ML-4-17 (3 kpl.) 
- rozłącznik RN III-24/4 (1kpl.) 
- napęd zdalnie sterowany do rozłącznika (1kpl.) 
- łańcuch odciągowy ŁO/2 (3 szt.) 
- izolatory kompozytowe SDI 90.150 (3 szt.) 
- rura osłonowa odporna na UV BE 160 (4m) 
- pozostałe uzbrojenie słupa zgodnie z katalogami</t>
  </si>
  <si>
    <t>Stanowisko słupowe linii napowietrznej SN KKpgo-13,5/26, E/12 Pu=26kN, H=13,5 m kompletnie wyposażone: 
- żerdź wirowana E/12 , H=13,5m (2 szt.) 
- fundament FP23 dla gruntu słabego (1 kpl.) 
- poprzecznik odporowy (2 kpl.) 
- ograniczniki przepięć POLIM-D18N (6 szt.) 
- głowica kablowa MVTO-5131-ML-4-17 (3 kpl.) 
- rozłącznik RN III-24/4 (1kpl.) 
- napęd ręczny do rozłącznika (1kpl.) 
- łańcuch odciągowy ŁO/2 (3 szt.) 
- łańcuch odciągowy ŁO/1 (3 szt.) 
- izolatory kompozytowe SDI 90.150 (6 szt.) 
- rura osłonowa odporna na UV BE 160 (4m) 
- pozostałe uzbrojenie słupa zgodnie z katalogami</t>
  </si>
  <si>
    <t>Przewody napowietrzne gołe średniego napięcia</t>
  </si>
  <si>
    <t>- 3xAFL-6 70mm2 (istniejące do przewieszenia na proj. słup)</t>
  </si>
  <si>
    <t>Kable średniego napięcia</t>
  </si>
  <si>
    <t>Mufa kablowa SN o izolacji z tworzyw sztucznych na napięcie znamionowe 12/20kV ze złączkami śrubowymi</t>
  </si>
  <si>
    <t>- 3xPOLJ-24/1x 120-240mm2</t>
  </si>
  <si>
    <t>Osłony rurowe SN koloru niebieskiego</t>
  </si>
  <si>
    <t>- RHDPEd ϕ160 (dwudzielna)</t>
  </si>
  <si>
    <t>- RHDPEp ϕ160</t>
  </si>
  <si>
    <t>Taśma ostrzegawcza koloru niebieskiego</t>
  </si>
  <si>
    <t>Słup SN typu E</t>
  </si>
  <si>
    <t>Linie napowietrzne 3xAFL-6 70mm2</t>
  </si>
  <si>
    <t>Przebudowa sieci nN</t>
  </si>
  <si>
    <r>
      <t>Uziom TP2x10 (</t>
    </r>
    <r>
      <rPr>
        <sz val="10"/>
        <rFont val="Symbol"/>
        <family val="1"/>
        <charset val="2"/>
      </rPr>
      <t>F14,2</t>
    </r>
    <r>
      <rPr>
        <sz val="10"/>
        <rFont val="Times New Roman"/>
        <family val="1"/>
        <charset val="238"/>
      </rPr>
      <t>mm - R≤10Ω)</t>
    </r>
  </si>
  <si>
    <r>
      <t>Uziom TP1x10 (</t>
    </r>
    <r>
      <rPr>
        <sz val="10"/>
        <rFont val="Symbol"/>
        <family val="1"/>
        <charset val="2"/>
      </rPr>
      <t>F14,2</t>
    </r>
    <r>
      <rPr>
        <sz val="10"/>
        <rFont val="Times New Roman"/>
        <family val="1"/>
        <charset val="238"/>
      </rPr>
      <t>mm - R≤30Ω)</t>
    </r>
  </si>
  <si>
    <t>Dodatkowy płaskownik FeZn 25x4mm</t>
  </si>
  <si>
    <t>Ogranicznik przepięć BOP-R-0,5/10 wraz z osprzętem</t>
  </si>
  <si>
    <t>Mufy niskiego napięcia LJSM 95-240</t>
  </si>
  <si>
    <t>Przecisk/Przewiert sterowany:</t>
  </si>
  <si>
    <t xml:space="preserve">- 2xRHDPEp 110 </t>
  </si>
  <si>
    <t>- 3xRHDPEp 110</t>
  </si>
  <si>
    <t>- 2xRHDPEp 110</t>
  </si>
  <si>
    <t>Złącze kablowe w obudowie z tworzywa termoutwardzalnego na fundamentach prefabrykowanych lub cokołach. Zastosowano złącze ze stopniem ochrony IP 44 oraz odporności na uderzenia mechaniczne IK 10 w II klasie izolacji wykonaną z tworzywa termoutwardzalnego odpornego na UV. Złącze kablowe należy wykonać zgodnie ze standardami technicznymi PGE Dystrybucja S.A.:</t>
  </si>
  <si>
    <t>Przewieszenie oprawy oświetleniowej wraz z wysięgnikiem</t>
  </si>
  <si>
    <t>Oprawa oświetlenia ulicznego z ledowym źródłem światła o mocy 62W wraz z wysięgnikiem h=1,0m/5º i zabezpieczeniem 6A do montażu na słupie sieci rozdzielczej.</t>
  </si>
  <si>
    <t>Stanowiska słupowe linii napowietrznej nN wraz z uzbrojeniem:</t>
  </si>
  <si>
    <t>- typu ŻN</t>
  </si>
  <si>
    <t>- typu E</t>
  </si>
  <si>
    <t>Przewody napowietrzne niskiego napięcia typu:</t>
  </si>
  <si>
    <t>- AsXSn 4x70+ AsXSn  4x35mm2</t>
  </si>
  <si>
    <t>- Al 4x50+ AL 1x25mm2</t>
  </si>
  <si>
    <t>Przyłącza napowietrzne niskiego napięcia typu:</t>
  </si>
  <si>
    <t>- AsXSn 4x25 mm2</t>
  </si>
  <si>
    <t>- AL 4x25 mm2</t>
  </si>
  <si>
    <t>Linia kablowa nN:</t>
  </si>
  <si>
    <t>-YAKXS 4x35mm2</t>
  </si>
  <si>
    <t>-YAKXS 4x120mm2</t>
  </si>
  <si>
    <t xml:space="preserve">Przebudowa sieci SN </t>
  </si>
  <si>
    <t>Doposażenie istniejącego słupa SN:
- ograniczniki przepięć POLIM-D18N (6 szt.)
- głowica kablowa 6xMVTO-5131-ML-4-17 (6 kpl.)
- rozłącznik RN III-24/4
- napęd ręczny do rozłącznika
- rura osłonowa odporna na UV BE 160 (8m)
- uziom R≤2,28Ω -1kpl.
   uziom pionowy Ф14,2 mm; L=6m
   FeZn 40x5; L=12m
- pozostałe uzbrojenie słupa zgodnie z katalogami</t>
  </si>
  <si>
    <t>Wprowadzenie kabla SN na słupową stację transformatorową:
- ograniczniki przepięć POLIM-D18N (3 szt.)
- głowica kablowa 3xMVTO-5131-ML-4-17 (3 kpl.)
- rura osłonowa odporna na UV BE 160 (4m)</t>
  </si>
  <si>
    <t>Mufy kablowe SN 3xPOLJ-24/1x120-240</t>
  </si>
  <si>
    <t>- 2xRHDPEp 225 (kolor czerwony)</t>
  </si>
  <si>
    <t>- 1xRHDPEp 160 (kolor czerwony)</t>
  </si>
  <si>
    <t>- 5xRHDPEp 160 (kolor czerwony)</t>
  </si>
  <si>
    <t>- 2xRHDPEp 160 (kolor czerwony)</t>
  </si>
  <si>
    <t>- 3xRHDPEp 160 (kolor czerwony)</t>
  </si>
  <si>
    <t>Słup linii napowietrznej SN kompletnie wyposażony typu:</t>
  </si>
  <si>
    <t>ON (BSW trójnóg)</t>
  </si>
  <si>
    <t>RPKo (BSW A-owy) z rozłącznikiem</t>
  </si>
  <si>
    <t>RKKgo (2E) z rozłącznikiem</t>
  </si>
  <si>
    <t>Przewody napowietrzne gołe średniego napięcia typu:</t>
  </si>
  <si>
    <t>- 3xAFL-6 35mm2</t>
  </si>
  <si>
    <t>- 3xAFL-6 70mm2</t>
  </si>
  <si>
    <t>Linia kablowa SN:
- 3xXRUHAKXS 1x240/50mm2  12/20kV</t>
  </si>
  <si>
    <t>BRANŻA ELEKTROENERGETYCZNA - Zasilanie infrastruktury technicznej</t>
  </si>
  <si>
    <t>Oprawa oświetleniowa INV320LED-0600-J2-1-35E-11PCI-NIRO-PC</t>
  </si>
  <si>
    <t>Oprawa oświetleniowa INV320LED-0600-J2-1-35E-11PCI-NIRO-PC-A3</t>
  </si>
  <si>
    <t>Oprawa oświetleniowa INV320LED-0600-J2-1-35E-11PCI-NIRO-PC-SF</t>
  </si>
  <si>
    <t>Punkt oświetlenia drogowego o wyposażeniu:
-słup wysięgnikowy stalowy ocynkowany cylindryczny o wysokości h=8m
–1 kpl.
- wysięgnik jednoramienny stalowy ocynkowany o wysięgu w=1,0m
 i nachyleniu 5st  – 1szt. (wysokość zawieszenia oprawy h=8m) 
- oprawa oświetleniowa z ledowym źródłem światła o mocy 62W-1 szt.
-  przewód YDYżo 3x2,5 do zasilenia opraw  L=10m
- fundament prefabrykowany – 1kpl.
- oświetleniowe złącze słupowe z wkładką bezpiecznikową D01 6A – 1kpl.</t>
  </si>
  <si>
    <t>Punkt oświetlenia drogowego o wyposażeniu:
-słup wysięgnikowy stalowy ocynkowany cylindryczny o wysokości h=8m
–1 kpl.
- wysięgnik jednoramienny stalowy ocynkowany o wysięgu w=1,0m
 i nachyleniu 5st  – 1szt. (wysokość zawieszenia oprawy h=8m) 
- oprawa oświetleniowa z ledowym źródłem światła o mocy 36W-1 szt.
-  przewód YDYżo 3x2,5 do zasilenia opraw  L=10m
- fundament prefabrykowany – 1kpl.
- oświetleniowe złącze słupowe z wkładką bezpiecznikową D01 6A – 1kpl.</t>
  </si>
  <si>
    <t>Punkt oświetlenia drogowego o wyposażeniu:
-słup wysięgnikowy stalowy ocynkowany cylindryczny o wysokości h=8m
–1 kpl.
- wysięgnik dwuramienny stalowy ocynkowany o wysięgu w=1,0m
 i nachyleniu 5st  – 1szt. (wysokość zawieszenia oprawy h=8m) 
- oprawa oświetleniowa z ledowym źródłem światła o mocy 36W-1 szt.
- oprawa oświetleniowa z ledowym źródłem światła o mocy 62W-1 szt.
-  przewód YDYżo 3x2,5 do zasilenia opraw  L=10m
- fundament prefabrykowany – 1kpl.
- oświetleniowe złącze słupowe z wkładką bezpiecznikową D01 6A – 1kpl.</t>
  </si>
  <si>
    <t>Punkt oświetlenia drogowego o wyposażeniu:
-słup wysięgnikowy stalowy ocynkowany cylindryczny o wysokości h=8m
–1 kpl.
- wysięgnik trójramienny stalowy ocynkowany o wysięgu w=1,0m
 i nachyleniu 5st  – 1szt. (wysokość zawieszenia oprawy h=8m) 
- oprawa oświetleniowa z ledowym źródłem światła o mocy 36W- 2 szt.
- oprawa oświetleniowa z ledowym źródłem światła o mocy 62W-1 szt.
-  przewód YDYżo 3x2,5 do zasilenia opraw  L=10m
- fundament prefabrykowany – 1kpl.
- oświetleniowe złącze słupowe z wkładką bezpiecznikową D01 6A – 1kpl.</t>
  </si>
  <si>
    <t>- YnKY 3x2,5 mm2</t>
  </si>
  <si>
    <t>Rura ochronna PE100 SDR17 PN10 Dz 450 x 26,7 mm wraz z dwoma kompletami płóz dystansowych i manszet uszczelniających</t>
  </si>
  <si>
    <t>Zasuwa kołnierzowa z żeliwa sferoidalnego Dn 100 mm miękkouszczelniająca wraz z blokiem podporowym</t>
  </si>
  <si>
    <t>PRZEBUDOWA KANALIZACJI DESZCZOWEJ WŁASNOŚCI MIEJSKI ZAKŁAD WODOCIĄGÓW I KANALIZACJI W SULEJÓWKU</t>
  </si>
  <si>
    <t>Rury kamionkowe kielichowe Dn 200 mm, glazurowane o średnicy wewnętrznej Dw 200 mm     (+/- 5 mm). Wykonane w systemie C, z uszczelką systemową typu Kz zasyfonowaniem</t>
  </si>
  <si>
    <t>Rury kamionkowe kielichowe Dn 400 mm, glazurowane o średnicy wewnętrznej Dw 398 mm      (+/- 8 mm). Wykonane w systemie C, z uszczelką systemową typu K z zasyfonowaniem</t>
  </si>
  <si>
    <t>Studzienka rozprężna z deflektorem ze stali nierdzewnej. Studnia z kręgów betonowych Dn 1200 mm z betonu C35/45 (łączona na uszczelkę gumową) z włazem żeliwnym Dn 600 mm klasy D400 z zaryglowaniem, pierścieniami dystansowymi, przejściami szczelnymi przez ściany studni. Projektuje się ułożenie płyty pokrywowej na pierścieniu odciążającym</t>
  </si>
  <si>
    <t>Studzienka z tworzyw sztucznych Dn 600 mm kompletna z włazem żeliwnym klasy D400 z zaryglowaniem i kręgiem odciążającym</t>
  </si>
  <si>
    <t>przewieszenie wszystkich kabli światłowodowych</t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</si>
  <si>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</si>
  <si>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- rozbiórka obiektu reklamowego, 
numer działki: 41/17 obręb 0035</t>
  </si>
  <si>
    <t>- rozbiórka nawierzchni jezdni z kostki prefabrykowanej grubości 8 cm wraz z podbudową z kruszywa 20 cm</t>
  </si>
  <si>
    <t>- rozbiórka nawierzchni z kostki betonowej grubości 8 cm wraz z podbudową z kruszywa 20 cm</t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</si>
  <si>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</si>
  <si>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Nawierzchnia z kruszywa łamanego stabilizowanego mechanicznie 0/31,5 o grubości 15 cm - pobocza</t>
  </si>
  <si>
    <t>Wykonanie oznakowania poziomego – oznakowanie poziome miejsc parkingowych dla niepełnosprawnych w kolorze niebieskim</t>
  </si>
  <si>
    <t>Warstwa ścieralna z płytek ostrzegawczych z wypustkami 30x30 cm o grubości 8 cm na podsypce cementowo - piaskowej 1:4 o grubości 3 cm - Chodniki przy przejściach dla pieszych</t>
  </si>
  <si>
    <t>- pale do stabilizacji drzew ø 6 cm o dł. 2,5 m</t>
  </si>
  <si>
    <t>- ekran przeciwwkorzenny 1000 mm</t>
  </si>
  <si>
    <t>M.11.05.00</t>
  </si>
  <si>
    <t>Wzmocnienie gruntu</t>
  </si>
  <si>
    <t>M.11.05.01</t>
  </si>
  <si>
    <t>Pale typu jet-grouting</t>
  </si>
  <si>
    <t>Pale typu jet-grouting - kolumny średnicy 1,2 m długości 3 m</t>
  </si>
  <si>
    <t>- beton płyt przejściowych, C30/37</t>
  </si>
  <si>
    <t>Koszty wynikające z fazowania oraz technologii robót z uwzględnieniem kosztów niezbędnej dokumentacji, uzgodnień, materiałów, nakładów robocizny i sprzętu. 
Fazowanie robót powinno uwzględniać realizację obiektu inżynieryjnego wraz z budową rozwiązań tymczasowych w branżach powiązanych, zapewniających możliwość zachowania jednotorowej ciągłości ruchu oraz sprawną obsługę stacji.</t>
  </si>
  <si>
    <t>Stanowisko słupowe linii napowietrznej SN K2(2go)-13,5/26 2xE12 Pu=26kN, H=13,5m kompletnie wyposażone:
- żerdź wirowana E/12 , H=13,5m (2 szt.)
- fundament FP23 dla gruntu słabego (1 kpl.)
- poprzecznik krańcowy (1 kpl.)
- ograniczniki przepięć POLIM-D18N (6 szt.)
- głowica kablowa 6xMVTO-5131-ML-4-17 (6 kpl.)
- rozłącznik RN III-24/4 (2kpl.)
- napęd ręczny do rozłącznika (2kpl.)
- łańcuch odciągowy ŁO2/2 (3szt.)
- rura osłonowa odporna na UV BE 160 (8m)
- uziom R≤2,28Ω -1kpl.
   uziom otokowy z FeZn 40x5; r=2m
   uziom pionowy Ф14,2 mm; L=6m
   uziom poziomy z FeZn 40x5; L=69m
- pozostałe uzbrojenie słupa zgodnie z katalogami</t>
  </si>
  <si>
    <t>Bednarka 25x4</t>
  </si>
  <si>
    <t>Puszka elektroinstalacyjna</t>
  </si>
  <si>
    <t>Koryta kablowe pełne o szerokości 50mm i wysokości 50mm wykonane ze stali cynkowanej wraz z pokrywą z zamkiem do prowadzenia kabli oświetleniowych wraz z akcesoriami do ich montażu.</t>
  </si>
  <si>
    <t>Rozdzielnica oświetleniowa ośmioobwodowa zamykana na wkładkę Master Key, ze stopniem ochro-ny IP 44 oraz odporności na uderzenia mechaniczne IK 10 w II klasie izolacji wykonaną z tworzywa termoutwardzalnego odpornego na UV. Rozdzielnica powinna być wykonana bez wzierników posia-dać napięcie znamionowe 230/400V, napięcie znamionowe izolacji 690V oraz prąd znamionowy 400A.</t>
  </si>
  <si>
    <t>Uziom pogrążany pomiedziowany Rz≤30 Ω</t>
  </si>
  <si>
    <t>Przebudowa sieci telekomunikacyjnej kolejowej</t>
  </si>
  <si>
    <t>Prace geodezyjne związane z inwentaryzacją  i wytyczeniem punktów głównych oraz innych elementów branży telekomunikacyjnej kolejowej</t>
  </si>
  <si>
    <t>Koszty wynikające z opracowania projektu wykonawczego i STWiORB branży telekomunikacji kolejowej, dokumnetacji powykonawczej, dokumentacji eksploatacyjnej</t>
  </si>
  <si>
    <t>Demontaż istniejącej infrastruktury telekomunikacyjnej, w tym:
- kanalizacji kablowej wielootworowej wraz z studniami
- rurociagów kablowych 
- kabli podziemnych</t>
  </si>
  <si>
    <t>Budowa studni kablowej typu SKR-1</t>
  </si>
  <si>
    <t>Budowa kanalizacji kablowej 9-otworowej</t>
  </si>
  <si>
    <t>Budowa kanalizacji kablowej pierwotnej</t>
  </si>
  <si>
    <t>Budowa rurociągu kablowego 2 x HDPE 40/3,7</t>
  </si>
  <si>
    <t>Budowa odcinków rur ochronnych</t>
  </si>
  <si>
    <t>Przebudowa kolizji kabla typu TKD 68x2 relacji Warszawa - Siedlce własności PKP Telkol w kanalizacji kablowej własności PKP PLK</t>
  </si>
  <si>
    <t>Przebudowa kabla światłowodowego zasadniczego typu Z-XOTKtsd 24J własności PKP PLK</t>
  </si>
  <si>
    <t>Przebudowa kabla światłowodowego domukającego pętlę typu Z-XOTKtsd 18J+6JN własności PKP PLK</t>
  </si>
  <si>
    <t>Przebudowa kabla miedzianego typu XzTKMXpw 35x4x0,8 własności PKP PLK</t>
  </si>
  <si>
    <t>Przebudowa kabla miedzianego typu XzTKMXpw 2x2x0,8 własności PKP PLK</t>
  </si>
  <si>
    <t>Przebudowa kabla podziemnego nieznanego</t>
  </si>
  <si>
    <t>- beton gzymsów, C30/37</t>
  </si>
  <si>
    <t>Odwodnienie liniowe</t>
  </si>
  <si>
    <t>BRANŻA SRK i TELEKOMUNIKACJA KOLEJOWA</t>
  </si>
  <si>
    <t>- rozbiórka podbudowy z kruszywa 30 cm</t>
  </si>
  <si>
    <t>E</t>
  </si>
  <si>
    <t>ZAMAWIAJĄCY:</t>
  </si>
  <si>
    <t>Zakład Robót Komunikacyjnych DOM w Poznaniu sp. z o.o.
ul. Mogileńska 10G,
61-052 Poznań</t>
  </si>
  <si>
    <t>ROZBICIE CENY OFERTOWEJ</t>
  </si>
  <si>
    <t>WYKONAWCA:</t>
  </si>
  <si>
    <t>NAZWA WYKONAWCY:</t>
  </si>
  <si>
    <t xml:space="preserve">Grudzień </t>
  </si>
  <si>
    <t>2023r.</t>
  </si>
  <si>
    <t>Podpis Wykonawcy</t>
  </si>
  <si>
    <t>PKP Polskie Linie Kolejowe S.A. 
Centrum Realizacji Inwestycji Region Zachodni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</si>
</sst>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0"/>
    <numFmt numFmtId="166" formatCode="0.000"/>
    <numFmt numFmtId="167" formatCode="#&quot; &quot;??/16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Symbol"/>
      <family val="1"/>
      <charset val="2"/>
    </font>
    <font>
      <sz val="10"/>
      <name val="Calibri"/>
      <family val="2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9"/>
      <name val="Tahoma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7030A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1" fillId="0" borderId="0">
      <alignment horizontal="center" vertical="center" wrapText="1"/>
    </xf>
    <xf numFmtId="0" fontId="32" fillId="0" borderId="0" applyNumberFormat="0" applyFill="0" applyBorder="0" applyAlignment="0" applyProtection="0"/>
    <xf numFmtId="0" fontId="31" fillId="0" borderId="0">
      <alignment horizontal="center" vertical="center" wrapText="1"/>
    </xf>
    <xf numFmtId="0" fontId="30" fillId="0" borderId="0"/>
    <xf numFmtId="9" fontId="33" fillId="0" borderId="0" applyFont="0" applyFill="0" applyBorder="0" applyAlignment="0" applyProtection="0"/>
    <xf numFmtId="0" fontId="2" fillId="0" borderId="0"/>
    <xf numFmtId="44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0" borderId="0"/>
    <xf numFmtId="9" fontId="30" fillId="0" borderId="0" applyFont="0" applyFill="0" applyBorder="0" applyAlignment="0" applyProtection="0"/>
  </cellStyleXfs>
  <cellXfs count="408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2" fillId="0" borderId="0" xfId="1" applyFont="1"/>
    <xf numFmtId="0" fontId="13" fillId="0" borderId="25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 wrapText="1"/>
    </xf>
    <xf numFmtId="4" fontId="13" fillId="0" borderId="28" xfId="3" applyNumberFormat="1" applyFont="1" applyBorder="1" applyAlignment="1">
      <alignment horizontal="center" vertical="center" wrapText="1"/>
    </xf>
    <xf numFmtId="0" fontId="13" fillId="0" borderId="0" xfId="1" applyFont="1"/>
    <xf numFmtId="4" fontId="13" fillId="0" borderId="29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49" fontId="12" fillId="0" borderId="0" xfId="1" applyNumberFormat="1" applyFont="1" applyAlignment="1">
      <alignment vertical="center" wrapText="1"/>
    </xf>
    <xf numFmtId="4" fontId="13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4" fontId="13" fillId="0" borderId="31" xfId="1" applyNumberFormat="1" applyFont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1" fontId="13" fillId="2" borderId="8" xfId="6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49" fontId="13" fillId="2" borderId="33" xfId="0" applyNumberFormat="1" applyFont="1" applyFill="1" applyBorder="1" applyAlignment="1">
      <alignment horizontal="left" vertical="center" wrapText="1"/>
    </xf>
    <xf numFmtId="4" fontId="13" fillId="2" borderId="33" xfId="0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34" xfId="1" applyFont="1" applyFill="1" applyBorder="1" applyAlignment="1">
      <alignment horizontal="center" vertical="center" wrapText="1"/>
    </xf>
    <xf numFmtId="49" fontId="12" fillId="0" borderId="34" xfId="7" applyNumberFormat="1" applyFont="1" applyBorder="1" applyAlignment="1">
      <alignment horizontal="left" vertical="center" wrapText="1"/>
    </xf>
    <xf numFmtId="0" fontId="12" fillId="0" borderId="34" xfId="7" applyFont="1" applyBorder="1" applyAlignment="1">
      <alignment horizontal="center" vertical="center" wrapText="1"/>
    </xf>
    <xf numFmtId="4" fontId="12" fillId="0" borderId="34" xfId="7" applyNumberFormat="1" applyFont="1" applyBorder="1" applyAlignment="1">
      <alignment horizontal="center" vertical="center" wrapText="1"/>
    </xf>
    <xf numFmtId="0" fontId="12" fillId="3" borderId="0" xfId="1" applyFont="1" applyFill="1"/>
    <xf numFmtId="4" fontId="12" fillId="0" borderId="0" xfId="1" applyNumberFormat="1" applyFont="1" applyAlignment="1">
      <alignment horizontal="center" vertical="center" wrapText="1"/>
    </xf>
    <xf numFmtId="4" fontId="12" fillId="0" borderId="36" xfId="1" applyNumberFormat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4" fontId="13" fillId="0" borderId="37" xfId="1" applyNumberFormat="1" applyFont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49" fontId="13" fillId="2" borderId="19" xfId="1" applyNumberFormat="1" applyFont="1" applyFill="1" applyBorder="1" applyAlignment="1">
      <alignment horizontal="left" vertical="center" wrapText="1"/>
    </xf>
    <xf numFmtId="1" fontId="12" fillId="3" borderId="34" xfId="6" applyNumberFormat="1" applyFont="1" applyFill="1" applyBorder="1" applyAlignment="1">
      <alignment horizontal="left" vertical="center" wrapText="1"/>
    </xf>
    <xf numFmtId="0" fontId="12" fillId="3" borderId="34" xfId="1" applyFont="1" applyFill="1" applyBorder="1" applyAlignment="1">
      <alignment horizontal="center" vertical="center"/>
    </xf>
    <xf numFmtId="4" fontId="12" fillId="0" borderId="34" xfId="1" applyNumberFormat="1" applyFont="1" applyBorder="1" applyAlignment="1">
      <alignment horizontal="center" vertical="center"/>
    </xf>
    <xf numFmtId="4" fontId="12" fillId="0" borderId="28" xfId="1" applyNumberFormat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1" fontId="12" fillId="0" borderId="34" xfId="6" applyNumberFormat="1" applyFont="1" applyBorder="1" applyAlignment="1">
      <alignment horizontal="left" vertical="center" wrapText="1"/>
    </xf>
    <xf numFmtId="1" fontId="12" fillId="0" borderId="34" xfId="6" quotePrefix="1" applyNumberFormat="1" applyFont="1" applyBorder="1" applyAlignment="1">
      <alignment horizontal="left" vertical="center" wrapText="1"/>
    </xf>
    <xf numFmtId="0" fontId="12" fillId="0" borderId="34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 wrapText="1"/>
    </xf>
    <xf numFmtId="0" fontId="12" fillId="0" borderId="34" xfId="1" applyFont="1" applyBorder="1" applyAlignment="1" applyProtection="1">
      <alignment horizontal="center" vertical="center" wrapText="1"/>
      <protection hidden="1"/>
    </xf>
    <xf numFmtId="0" fontId="12" fillId="0" borderId="34" xfId="1" applyFont="1" applyBorder="1" applyAlignment="1" applyProtection="1">
      <alignment vertical="center" wrapText="1"/>
      <protection hidden="1"/>
    </xf>
    <xf numFmtId="0" fontId="19" fillId="3" borderId="0" xfId="1" applyFont="1" applyFill="1"/>
    <xf numFmtId="0" fontId="19" fillId="0" borderId="0" xfId="1" applyFont="1"/>
    <xf numFmtId="0" fontId="13" fillId="2" borderId="27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1" fontId="13" fillId="2" borderId="34" xfId="6" applyNumberFormat="1" applyFont="1" applyFill="1" applyBorder="1" applyAlignment="1">
      <alignment horizontal="left" vertical="center" wrapText="1"/>
    </xf>
    <xf numFmtId="0" fontId="13" fillId="2" borderId="34" xfId="1" applyFont="1" applyFill="1" applyBorder="1" applyAlignment="1">
      <alignment horizontal="center" vertical="center"/>
    </xf>
    <xf numFmtId="1" fontId="13" fillId="2" borderId="34" xfId="6" quotePrefix="1" applyNumberFormat="1" applyFont="1" applyFill="1" applyBorder="1" applyAlignment="1">
      <alignment horizontal="left" vertical="center" wrapText="1"/>
    </xf>
    <xf numFmtId="49" fontId="12" fillId="0" borderId="34" xfId="1" applyNumberFormat="1" applyFont="1" applyBorder="1" applyAlignment="1">
      <alignment horizontal="left" vertical="center" wrapText="1"/>
    </xf>
    <xf numFmtId="0" fontId="12" fillId="0" borderId="34" xfId="1" quotePrefix="1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 wrapText="1"/>
    </xf>
    <xf numFmtId="0" fontId="20" fillId="0" borderId="34" xfId="0" applyFont="1" applyBorder="1" applyAlignment="1">
      <alignment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1" fontId="12" fillId="0" borderId="22" xfId="6" applyNumberFormat="1" applyFont="1" applyBorder="1" applyAlignment="1">
      <alignment horizontal="left"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34" xfId="1" quotePrefix="1" applyFont="1" applyBorder="1" applyAlignment="1">
      <alignment vertical="center" wrapText="1"/>
    </xf>
    <xf numFmtId="0" fontId="13" fillId="0" borderId="25" xfId="5" applyFont="1" applyBorder="1" applyAlignment="1">
      <alignment horizontal="center" vertical="center" wrapText="1"/>
    </xf>
    <xf numFmtId="4" fontId="13" fillId="0" borderId="25" xfId="5" applyNumberFormat="1" applyFont="1" applyBorder="1" applyAlignment="1">
      <alignment horizontal="center" vertical="center" wrapText="1"/>
    </xf>
    <xf numFmtId="1" fontId="13" fillId="0" borderId="27" xfId="6" applyNumberFormat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49" fontId="13" fillId="0" borderId="34" xfId="1" applyNumberFormat="1" applyFont="1" applyBorder="1" applyAlignment="1">
      <alignment horizontal="left" vertical="center" wrapText="1"/>
    </xf>
    <xf numFmtId="1" fontId="13" fillId="0" borderId="34" xfId="6" applyNumberFormat="1" applyFont="1" applyBorder="1" applyAlignment="1">
      <alignment horizontal="center" vertical="center" wrapText="1"/>
    </xf>
    <xf numFmtId="4" fontId="13" fillId="0" borderId="34" xfId="6" applyNumberFormat="1" applyFont="1" applyBorder="1" applyAlignment="1">
      <alignment horizontal="center" vertical="center" wrapText="1"/>
    </xf>
    <xf numFmtId="1" fontId="13" fillId="0" borderId="28" xfId="6" applyNumberFormat="1" applyFont="1" applyBorder="1" applyAlignment="1">
      <alignment horizontal="center" vertical="center" wrapText="1"/>
    </xf>
    <xf numFmtId="1" fontId="13" fillId="0" borderId="24" xfId="5" applyNumberFormat="1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1" fontId="12" fillId="0" borderId="34" xfId="6" applyNumberFormat="1" applyFont="1" applyBorder="1" applyAlignment="1">
      <alignment horizontal="center" vertical="center" wrapText="1"/>
    </xf>
    <xf numFmtId="4" fontId="12" fillId="0" borderId="28" xfId="6" applyNumberFormat="1" applyFont="1" applyBorder="1" applyAlignment="1">
      <alignment horizontal="center" vertical="center" wrapText="1"/>
    </xf>
    <xf numFmtId="1" fontId="12" fillId="0" borderId="27" xfId="5" applyNumberFormat="1" applyFont="1" applyBorder="1" applyAlignment="1">
      <alignment horizontal="center" vertical="center" wrapText="1"/>
    </xf>
    <xf numFmtId="2" fontId="12" fillId="0" borderId="34" xfId="6" applyNumberFormat="1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 wrapText="1"/>
    </xf>
    <xf numFmtId="0" fontId="12" fillId="0" borderId="34" xfId="5" applyFont="1" applyBorder="1" applyAlignment="1">
      <alignment horizontal="center" vertical="center" wrapText="1"/>
    </xf>
    <xf numFmtId="49" fontId="12" fillId="0" borderId="34" xfId="5" quotePrefix="1" applyNumberFormat="1" applyFont="1" applyBorder="1" applyAlignment="1">
      <alignment horizontal="left" vertical="center" wrapText="1"/>
    </xf>
    <xf numFmtId="1" fontId="12" fillId="0" borderId="34" xfId="5" applyNumberFormat="1" applyFont="1" applyBorder="1" applyAlignment="1">
      <alignment horizontal="center" vertical="center" wrapText="1"/>
    </xf>
    <xf numFmtId="4" fontId="12" fillId="0" borderId="34" xfId="5" applyNumberFormat="1" applyFont="1" applyBorder="1" applyAlignment="1">
      <alignment horizontal="center" vertical="center" wrapText="1"/>
    </xf>
    <xf numFmtId="4" fontId="12" fillId="0" borderId="0" xfId="1" applyNumberFormat="1" applyFont="1" applyAlignment="1">
      <alignment vertical="center" wrapText="1"/>
    </xf>
    <xf numFmtId="2" fontId="12" fillId="0" borderId="34" xfId="5" applyNumberFormat="1" applyFont="1" applyBorder="1" applyAlignment="1">
      <alignment horizontal="center" vertical="center" wrapText="1"/>
    </xf>
    <xf numFmtId="165" fontId="12" fillId="0" borderId="34" xfId="5" applyNumberFormat="1" applyFont="1" applyBorder="1" applyAlignment="1">
      <alignment horizontal="center" vertical="center" wrapText="1"/>
    </xf>
    <xf numFmtId="0" fontId="19" fillId="0" borderId="34" xfId="5" applyFont="1" applyBorder="1" applyAlignment="1">
      <alignment horizontal="center" vertical="center" wrapText="1"/>
    </xf>
    <xf numFmtId="0" fontId="12" fillId="0" borderId="0" xfId="0" applyFont="1"/>
    <xf numFmtId="3" fontId="12" fillId="0" borderId="34" xfId="5" applyNumberFormat="1" applyFont="1" applyBorder="1" applyAlignment="1">
      <alignment horizontal="center" vertical="center" wrapText="1"/>
    </xf>
    <xf numFmtId="0" fontId="13" fillId="0" borderId="34" xfId="5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wrapText="1"/>
    </xf>
    <xf numFmtId="4" fontId="12" fillId="0" borderId="34" xfId="4" applyNumberFormat="1" applyFont="1" applyBorder="1" applyAlignment="1">
      <alignment horizontal="center" vertical="center" wrapText="1"/>
    </xf>
    <xf numFmtId="4" fontId="13" fillId="0" borderId="29" xfId="8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left" vertical="center" wrapText="1"/>
    </xf>
    <xf numFmtId="166" fontId="12" fillId="0" borderId="34" xfId="6" applyNumberFormat="1" applyFont="1" applyBorder="1" applyAlignment="1">
      <alignment horizontal="center" vertical="center" wrapText="1"/>
    </xf>
    <xf numFmtId="49" fontId="12" fillId="0" borderId="0" xfId="1" applyNumberFormat="1" applyFont="1" applyAlignment="1">
      <alignment horizontal="left" vertical="center" wrapText="1"/>
    </xf>
    <xf numFmtId="1" fontId="13" fillId="2" borderId="27" xfId="6" applyNumberFormat="1" applyFont="1" applyFill="1" applyBorder="1" applyAlignment="1">
      <alignment horizontal="center" vertical="center" wrapText="1"/>
    </xf>
    <xf numFmtId="49" fontId="13" fillId="2" borderId="34" xfId="1" applyNumberFormat="1" applyFont="1" applyFill="1" applyBorder="1" applyAlignment="1">
      <alignment horizontal="left" vertical="center" wrapText="1"/>
    </xf>
    <xf numFmtId="1" fontId="13" fillId="2" borderId="34" xfId="6" applyNumberFormat="1" applyFont="1" applyFill="1" applyBorder="1" applyAlignment="1">
      <alignment horizontal="center" vertical="center" wrapText="1"/>
    </xf>
    <xf numFmtId="4" fontId="13" fillId="2" borderId="34" xfId="6" applyNumberFormat="1" applyFont="1" applyFill="1" applyBorder="1" applyAlignment="1">
      <alignment horizontal="center" vertical="center" wrapText="1"/>
    </xf>
    <xf numFmtId="1" fontId="13" fillId="2" borderId="28" xfId="6" applyNumberFormat="1" applyFont="1" applyFill="1" applyBorder="1" applyAlignment="1">
      <alignment horizontal="center" vertical="center" wrapText="1"/>
    </xf>
    <xf numFmtId="1" fontId="13" fillId="3" borderId="34" xfId="6" quotePrefix="1" applyNumberFormat="1" applyFont="1" applyFill="1" applyBorder="1" applyAlignment="1">
      <alignment horizontal="left" vertical="center" wrapText="1"/>
    </xf>
    <xf numFmtId="1" fontId="13" fillId="3" borderId="34" xfId="6" applyNumberFormat="1" applyFont="1" applyFill="1" applyBorder="1" applyAlignment="1">
      <alignment horizontal="center" vertical="center" wrapText="1"/>
    </xf>
    <xf numFmtId="4" fontId="13" fillId="0" borderId="34" xfId="5" applyNumberFormat="1" applyFont="1" applyBorder="1" applyAlignment="1">
      <alignment horizontal="center" vertical="center" wrapText="1"/>
    </xf>
    <xf numFmtId="4" fontId="13" fillId="0" borderId="28" xfId="9" applyNumberFormat="1" applyFont="1" applyBorder="1" applyAlignment="1">
      <alignment horizontal="center" vertical="center" wrapText="1"/>
    </xf>
    <xf numFmtId="1" fontId="13" fillId="3" borderId="27" xfId="6" applyNumberFormat="1" applyFont="1" applyFill="1" applyBorder="1" applyAlignment="1">
      <alignment horizontal="center" vertical="center" wrapText="1"/>
    </xf>
    <xf numFmtId="1" fontId="12" fillId="3" borderId="34" xfId="6" applyNumberFormat="1" applyFont="1" applyFill="1" applyBorder="1" applyAlignment="1">
      <alignment horizontal="center" vertical="center" wrapText="1"/>
    </xf>
    <xf numFmtId="1" fontId="12" fillId="3" borderId="34" xfId="6" quotePrefix="1" applyNumberFormat="1" applyFont="1" applyFill="1" applyBorder="1" applyAlignment="1">
      <alignment horizontal="left" vertical="center" wrapText="1"/>
    </xf>
    <xf numFmtId="4" fontId="12" fillId="3" borderId="34" xfId="6" applyNumberFormat="1" applyFont="1" applyFill="1" applyBorder="1" applyAlignment="1">
      <alignment horizontal="center" vertical="center" wrapText="1"/>
    </xf>
    <xf numFmtId="1" fontId="12" fillId="3" borderId="28" xfId="6" applyNumberFormat="1" applyFont="1" applyFill="1" applyBorder="1" applyAlignment="1">
      <alignment horizontal="center" vertical="center" wrapText="1"/>
    </xf>
    <xf numFmtId="4" fontId="12" fillId="0" borderId="28" xfId="9" applyNumberFormat="1" applyFont="1" applyBorder="1" applyAlignment="1">
      <alignment horizontal="center" vertical="center" wrapText="1"/>
    </xf>
    <xf numFmtId="1" fontId="12" fillId="3" borderId="27" xfId="6" applyNumberFormat="1" applyFont="1" applyFill="1" applyBorder="1" applyAlignment="1">
      <alignment horizontal="center" vertical="center" wrapText="1"/>
    </xf>
    <xf numFmtId="1" fontId="13" fillId="0" borderId="27" xfId="5" applyNumberFormat="1" applyFont="1" applyBorder="1" applyAlignment="1">
      <alignment horizontal="center" vertical="center" wrapText="1"/>
    </xf>
    <xf numFmtId="4" fontId="13" fillId="3" borderId="34" xfId="6" applyNumberFormat="1" applyFont="1" applyFill="1" applyBorder="1" applyAlignment="1">
      <alignment horizontal="center" vertical="center" wrapText="1"/>
    </xf>
    <xf numFmtId="1" fontId="13" fillId="3" borderId="28" xfId="6" applyNumberFormat="1" applyFont="1" applyFill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 wrapText="1"/>
    </xf>
    <xf numFmtId="49" fontId="13" fillId="0" borderId="34" xfId="5" quotePrefix="1" applyNumberFormat="1" applyFont="1" applyBorder="1" applyAlignment="1">
      <alignment horizontal="left" vertical="center" wrapText="1"/>
    </xf>
    <xf numFmtId="0" fontId="2" fillId="0" borderId="0" xfId="8"/>
    <xf numFmtId="0" fontId="2" fillId="0" borderId="0" xfId="8" applyAlignment="1">
      <alignment vertical="center"/>
    </xf>
    <xf numFmtId="0" fontId="13" fillId="2" borderId="18" xfId="5" applyFont="1" applyFill="1" applyBorder="1" applyAlignment="1">
      <alignment horizontal="center" vertical="center" wrapText="1"/>
    </xf>
    <xf numFmtId="0" fontId="13" fillId="2" borderId="19" xfId="5" applyFont="1" applyFill="1" applyBorder="1" applyAlignment="1">
      <alignment horizontal="center" vertical="center" wrapText="1"/>
    </xf>
    <xf numFmtId="49" fontId="13" fillId="2" borderId="19" xfId="5" applyNumberFormat="1" applyFont="1" applyFill="1" applyBorder="1" applyAlignment="1">
      <alignment horizontal="left" vertical="center" wrapText="1"/>
    </xf>
    <xf numFmtId="4" fontId="13" fillId="2" borderId="19" xfId="5" applyNumberFormat="1" applyFont="1" applyFill="1" applyBorder="1" applyAlignment="1">
      <alignment horizontal="center" vertical="center" wrapText="1"/>
    </xf>
    <xf numFmtId="4" fontId="13" fillId="2" borderId="30" xfId="5" applyNumberFormat="1" applyFont="1" applyFill="1" applyBorder="1" applyAlignment="1">
      <alignment horizontal="center" vertical="center" wrapText="1"/>
    </xf>
    <xf numFmtId="49" fontId="12" fillId="0" borderId="34" xfId="5" applyNumberFormat="1" applyFont="1" applyBorder="1" applyAlignment="1">
      <alignment horizontal="left" vertical="center" wrapText="1"/>
    </xf>
    <xf numFmtId="0" fontId="13" fillId="2" borderId="27" xfId="5" applyFont="1" applyFill="1" applyBorder="1" applyAlignment="1">
      <alignment horizontal="center" vertical="center" wrapText="1"/>
    </xf>
    <xf numFmtId="0" fontId="13" fillId="2" borderId="34" xfId="5" applyFont="1" applyFill="1" applyBorder="1" applyAlignment="1">
      <alignment horizontal="center" vertical="center" wrapText="1"/>
    </xf>
    <xf numFmtId="49" fontId="13" fillId="2" borderId="34" xfId="5" applyNumberFormat="1" applyFont="1" applyFill="1" applyBorder="1" applyAlignment="1">
      <alignment horizontal="left" vertical="center" wrapText="1"/>
    </xf>
    <xf numFmtId="4" fontId="13" fillId="2" borderId="34" xfId="5" applyNumberFormat="1" applyFont="1" applyFill="1" applyBorder="1" applyAlignment="1">
      <alignment horizontal="center" vertical="center" wrapText="1"/>
    </xf>
    <xf numFmtId="4" fontId="13" fillId="2" borderId="28" xfId="5" applyNumberFormat="1" applyFont="1" applyFill="1" applyBorder="1" applyAlignment="1">
      <alignment horizontal="center" vertical="center" wrapText="1"/>
    </xf>
    <xf numFmtId="49" fontId="13" fillId="0" borderId="34" xfId="5" applyNumberFormat="1" applyFont="1" applyBorder="1" applyAlignment="1">
      <alignment horizontal="left" vertical="center" wrapText="1"/>
    </xf>
    <xf numFmtId="4" fontId="13" fillId="0" borderId="28" xfId="5" applyNumberFormat="1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49" fontId="12" fillId="0" borderId="34" xfId="4" applyNumberFormat="1" applyFont="1" applyBorder="1" applyAlignment="1">
      <alignment horizontal="left" vertical="center" wrapText="1"/>
    </xf>
    <xf numFmtId="4" fontId="12" fillId="0" borderId="28" xfId="5" applyNumberFormat="1" applyFont="1" applyBorder="1" applyAlignment="1">
      <alignment horizontal="center" vertical="center" wrapText="1"/>
    </xf>
    <xf numFmtId="0" fontId="13" fillId="0" borderId="34" xfId="7" applyFont="1" applyBorder="1" applyAlignment="1">
      <alignment horizontal="center" vertical="center" wrapText="1"/>
    </xf>
    <xf numFmtId="49" fontId="13" fillId="0" borderId="34" xfId="7" applyNumberFormat="1" applyFont="1" applyBorder="1" applyAlignment="1">
      <alignment horizontal="left" vertical="center" wrapText="1"/>
    </xf>
    <xf numFmtId="0" fontId="12" fillId="0" borderId="27" xfId="5" quotePrefix="1" applyFont="1" applyBorder="1" applyAlignment="1">
      <alignment horizontal="center" vertical="center" wrapText="1"/>
    </xf>
    <xf numFmtId="0" fontId="13" fillId="0" borderId="27" xfId="4" applyFont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 wrapText="1"/>
    </xf>
    <xf numFmtId="49" fontId="13" fillId="0" borderId="34" xfId="4" applyNumberFormat="1" applyFont="1" applyBorder="1" applyAlignment="1">
      <alignment horizontal="left" vertical="center" wrapText="1"/>
    </xf>
    <xf numFmtId="4" fontId="13" fillId="0" borderId="34" xfId="4" applyNumberFormat="1" applyFont="1" applyBorder="1" applyAlignment="1">
      <alignment horizontal="center" vertical="center" wrapText="1"/>
    </xf>
    <xf numFmtId="4" fontId="13" fillId="0" borderId="28" xfId="4" applyNumberFormat="1" applyFont="1" applyBorder="1" applyAlignment="1">
      <alignment horizontal="center" vertical="center" wrapText="1"/>
    </xf>
    <xf numFmtId="49" fontId="12" fillId="0" borderId="34" xfId="1" quotePrefix="1" applyNumberFormat="1" applyFont="1" applyBorder="1" applyAlignment="1">
      <alignment horizontal="left" vertical="center" wrapText="1"/>
    </xf>
    <xf numFmtId="0" fontId="13" fillId="3" borderId="27" xfId="5" applyFont="1" applyFill="1" applyBorder="1" applyAlignment="1">
      <alignment horizontal="center" vertical="center" wrapText="1"/>
    </xf>
    <xf numFmtId="0" fontId="12" fillId="3" borderId="27" xfId="5" applyFont="1" applyFill="1" applyBorder="1" applyAlignment="1">
      <alignment horizontal="center" vertical="center" wrapText="1"/>
    </xf>
    <xf numFmtId="0" fontId="12" fillId="3" borderId="34" xfId="5" applyFont="1" applyFill="1" applyBorder="1" applyAlignment="1">
      <alignment horizontal="center" vertical="center" wrapText="1"/>
    </xf>
    <xf numFmtId="49" fontId="12" fillId="3" borderId="34" xfId="5" quotePrefix="1" applyNumberFormat="1" applyFont="1" applyFill="1" applyBorder="1" applyAlignment="1">
      <alignment horizontal="left" vertical="center" wrapText="1"/>
    </xf>
    <xf numFmtId="1" fontId="13" fillId="0" borderId="27" xfId="4" applyNumberFormat="1" applyFont="1" applyBorder="1" applyAlignment="1">
      <alignment horizontal="center" vertical="center" wrapText="1"/>
    </xf>
    <xf numFmtId="1" fontId="12" fillId="0" borderId="27" xfId="4" applyNumberFormat="1" applyFont="1" applyBorder="1" applyAlignment="1">
      <alignment horizontal="center" vertical="center" wrapText="1"/>
    </xf>
    <xf numFmtId="1" fontId="13" fillId="2" borderId="27" xfId="5" applyNumberFormat="1" applyFont="1" applyFill="1" applyBorder="1" applyAlignment="1">
      <alignment horizontal="center" vertical="center" wrapText="1"/>
    </xf>
    <xf numFmtId="4" fontId="12" fillId="0" borderId="34" xfId="10" applyNumberFormat="1" applyFont="1" applyFill="1" applyBorder="1" applyAlignment="1">
      <alignment horizontal="center" vertical="center" wrapText="1"/>
    </xf>
    <xf numFmtId="0" fontId="12" fillId="0" borderId="34" xfId="11" applyFont="1" applyBorder="1" applyAlignment="1">
      <alignment horizontal="center" vertical="center" wrapText="1"/>
    </xf>
    <xf numFmtId="0" fontId="12" fillId="0" borderId="21" xfId="5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49" fontId="12" fillId="0" borderId="22" xfId="1" applyNumberFormat="1" applyFont="1" applyBorder="1" applyAlignment="1">
      <alignment horizontal="left" vertical="center" wrapText="1"/>
    </xf>
    <xf numFmtId="4" fontId="12" fillId="0" borderId="22" xfId="5" applyNumberFormat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4" fontId="13" fillId="0" borderId="36" xfId="1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49" fontId="13" fillId="0" borderId="0" xfId="1" applyNumberFormat="1" applyFont="1" applyAlignment="1">
      <alignment vertical="center" wrapText="1"/>
    </xf>
    <xf numFmtId="49" fontId="12" fillId="0" borderId="36" xfId="1" applyNumberFormat="1" applyFont="1" applyBorder="1" applyAlignment="1">
      <alignment vertical="center" wrapText="1"/>
    </xf>
    <xf numFmtId="0" fontId="12" fillId="0" borderId="43" xfId="1" applyFont="1" applyBorder="1" applyAlignment="1">
      <alignment horizontal="center" vertical="center" wrapText="1"/>
    </xf>
    <xf numFmtId="4" fontId="13" fillId="0" borderId="45" xfId="1" applyNumberFormat="1" applyFont="1" applyBorder="1" applyAlignment="1">
      <alignment horizontal="center" vertical="center" wrapText="1"/>
    </xf>
    <xf numFmtId="0" fontId="12" fillId="0" borderId="22" xfId="11" applyFont="1" applyBorder="1" applyAlignment="1">
      <alignment horizontal="center" vertical="center" wrapText="1"/>
    </xf>
    <xf numFmtId="49" fontId="12" fillId="0" borderId="22" xfId="5" quotePrefix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13" fillId="0" borderId="25" xfId="5" applyNumberFormat="1" applyFont="1" applyBorder="1" applyAlignment="1">
      <alignment horizontal="center" vertical="center" wrapText="1"/>
    </xf>
    <xf numFmtId="2" fontId="13" fillId="2" borderId="34" xfId="6" applyNumberFormat="1" applyFont="1" applyFill="1" applyBorder="1" applyAlignment="1">
      <alignment horizontal="center" vertical="center" wrapText="1"/>
    </xf>
    <xf numFmtId="2" fontId="12" fillId="3" borderId="34" xfId="6" applyNumberFormat="1" applyFont="1" applyFill="1" applyBorder="1" applyAlignment="1">
      <alignment horizontal="center" vertical="center" wrapText="1"/>
    </xf>
    <xf numFmtId="2" fontId="12" fillId="0" borderId="0" xfId="1" applyNumberFormat="1" applyFont="1" applyAlignment="1">
      <alignment horizontal="center" vertical="center" wrapText="1"/>
    </xf>
    <xf numFmtId="4" fontId="13" fillId="2" borderId="28" xfId="6" applyNumberFormat="1" applyFont="1" applyFill="1" applyBorder="1" applyAlignment="1">
      <alignment horizontal="center" vertical="center" wrapText="1"/>
    </xf>
    <xf numFmtId="49" fontId="13" fillId="3" borderId="34" xfId="1" applyNumberFormat="1" applyFont="1" applyFill="1" applyBorder="1" applyAlignment="1">
      <alignment horizontal="left" vertical="center" wrapText="1"/>
    </xf>
    <xf numFmtId="4" fontId="13" fillId="3" borderId="28" xfId="6" applyNumberFormat="1" applyFont="1" applyFill="1" applyBorder="1" applyAlignment="1">
      <alignment horizontal="center" vertical="center" wrapText="1"/>
    </xf>
    <xf numFmtId="4" fontId="13" fillId="3" borderId="34" xfId="4" applyNumberFormat="1" applyFont="1" applyFill="1" applyBorder="1" applyAlignment="1">
      <alignment horizontal="center" vertical="center" wrapText="1"/>
    </xf>
    <xf numFmtId="2" fontId="13" fillId="0" borderId="37" xfId="1" applyNumberFormat="1" applyFont="1" applyBorder="1" applyAlignment="1">
      <alignment horizontal="center" vertical="center" wrapText="1"/>
    </xf>
    <xf numFmtId="2" fontId="13" fillId="2" borderId="19" xfId="1" applyNumberFormat="1" applyFont="1" applyFill="1" applyBorder="1" applyAlignment="1">
      <alignment horizontal="center" vertical="center" wrapText="1"/>
    </xf>
    <xf numFmtId="2" fontId="12" fillId="0" borderId="34" xfId="1" applyNumberFormat="1" applyFont="1" applyBorder="1" applyAlignment="1">
      <alignment horizontal="center" vertical="center"/>
    </xf>
    <xf numFmtId="2" fontId="13" fillId="2" borderId="34" xfId="1" applyNumberFormat="1" applyFont="1" applyFill="1" applyBorder="1" applyAlignment="1">
      <alignment horizontal="center" vertical="center"/>
    </xf>
    <xf numFmtId="2" fontId="13" fillId="2" borderId="34" xfId="1" applyNumberFormat="1" applyFont="1" applyFill="1" applyBorder="1" applyAlignment="1">
      <alignment horizontal="center" vertical="center" wrapText="1"/>
    </xf>
    <xf numFmtId="2" fontId="12" fillId="0" borderId="34" xfId="1" applyNumberFormat="1" applyFont="1" applyBorder="1" applyAlignment="1">
      <alignment horizontal="center" vertical="center" wrapText="1"/>
    </xf>
    <xf numFmtId="2" fontId="12" fillId="0" borderId="34" xfId="7" applyNumberFormat="1" applyFont="1" applyBorder="1" applyAlignment="1">
      <alignment horizontal="center" vertical="center" wrapText="1"/>
    </xf>
    <xf numFmtId="2" fontId="12" fillId="0" borderId="22" xfId="1" applyNumberFormat="1" applyFont="1" applyBorder="1" applyAlignment="1">
      <alignment horizontal="center" vertical="center"/>
    </xf>
    <xf numFmtId="0" fontId="25" fillId="4" borderId="0" xfId="8" applyFont="1" applyFill="1" applyAlignment="1">
      <alignment vertical="center"/>
    </xf>
    <xf numFmtId="0" fontId="2" fillId="4" borderId="0" xfId="8" applyFill="1" applyAlignment="1">
      <alignment vertical="center"/>
    </xf>
    <xf numFmtId="0" fontId="2" fillId="5" borderId="0" xfId="8" applyFill="1"/>
    <xf numFmtId="0" fontId="9" fillId="5" borderId="0" xfId="8" applyFont="1" applyFill="1"/>
    <xf numFmtId="0" fontId="9" fillId="0" borderId="0" xfId="8" applyFont="1"/>
    <xf numFmtId="4" fontId="2" fillId="0" borderId="0" xfId="8" applyNumberFormat="1" applyProtection="1">
      <protection locked="0"/>
    </xf>
    <xf numFmtId="4" fontId="2" fillId="5" borderId="0" xfId="8" applyNumberFormat="1" applyFill="1"/>
    <xf numFmtId="4" fontId="9" fillId="5" borderId="0" xfId="8" applyNumberFormat="1" applyFont="1" applyFill="1" applyAlignment="1">
      <alignment horizontal="center"/>
    </xf>
    <xf numFmtId="0" fontId="9" fillId="5" borderId="0" xfId="8" applyFont="1" applyFill="1" applyAlignment="1">
      <alignment horizontal="center"/>
    </xf>
    <xf numFmtId="167" fontId="2" fillId="5" borderId="0" xfId="8" applyNumberFormat="1" applyFill="1" applyAlignment="1">
      <alignment horizontal="center"/>
    </xf>
    <xf numFmtId="0" fontId="2" fillId="5" borderId="0" xfId="8" applyFill="1" applyAlignment="1">
      <alignment horizontal="center"/>
    </xf>
    <xf numFmtId="0" fontId="5" fillId="5" borderId="0" xfId="8" applyFont="1" applyFill="1"/>
    <xf numFmtId="0" fontId="2" fillId="6" borderId="9" xfId="8" applyFill="1" applyBorder="1" applyProtection="1">
      <protection locked="0"/>
    </xf>
    <xf numFmtId="0" fontId="2" fillId="6" borderId="10" xfId="8" applyFill="1" applyBorder="1" applyProtection="1">
      <protection locked="0"/>
    </xf>
    <xf numFmtId="0" fontId="2" fillId="6" borderId="11" xfId="8" applyFill="1" applyBorder="1" applyProtection="1">
      <protection locked="0"/>
    </xf>
    <xf numFmtId="0" fontId="27" fillId="4" borderId="0" xfId="12" applyFont="1" applyFill="1" applyAlignment="1" applyProtection="1">
      <alignment horizontal="right" vertical="center"/>
    </xf>
    <xf numFmtId="0" fontId="25" fillId="4" borderId="0" xfId="8" applyFont="1" applyFill="1" applyProtection="1">
      <protection locked="0"/>
    </xf>
    <xf numFmtId="0" fontId="2" fillId="4" borderId="0" xfId="8" applyFill="1" applyProtection="1">
      <protection locked="0"/>
    </xf>
    <xf numFmtId="0" fontId="2" fillId="0" borderId="0" xfId="8" applyProtection="1">
      <protection locked="0"/>
    </xf>
    <xf numFmtId="0" fontId="2" fillId="5" borderId="0" xfId="8" applyFill="1" applyProtection="1">
      <protection locked="0"/>
    </xf>
    <xf numFmtId="0" fontId="9" fillId="5" borderId="0" xfId="8" applyFont="1" applyFill="1" applyProtection="1">
      <protection locked="0"/>
    </xf>
    <xf numFmtId="0" fontId="9" fillId="0" borderId="0" xfId="8" applyFont="1" applyProtection="1">
      <protection locked="0"/>
    </xf>
    <xf numFmtId="4" fontId="2" fillId="6" borderId="34" xfId="8" applyNumberFormat="1" applyFill="1" applyBorder="1" applyProtection="1">
      <protection locked="0"/>
    </xf>
    <xf numFmtId="4" fontId="2" fillId="5" borderId="0" xfId="8" applyNumberFormat="1" applyFill="1" applyProtection="1">
      <protection locked="0"/>
    </xf>
    <xf numFmtId="4" fontId="9" fillId="5" borderId="0" xfId="8" applyNumberFormat="1" applyFont="1" applyFill="1" applyAlignment="1" applyProtection="1">
      <alignment horizontal="center"/>
      <protection locked="0"/>
    </xf>
    <xf numFmtId="0" fontId="9" fillId="5" borderId="0" xfId="8" applyFont="1" applyFill="1" applyAlignment="1" applyProtection="1">
      <alignment horizontal="center"/>
      <protection locked="0"/>
    </xf>
    <xf numFmtId="167" fontId="2" fillId="5" borderId="0" xfId="8" applyNumberFormat="1" applyFill="1" applyAlignment="1" applyProtection="1">
      <alignment horizontal="center"/>
      <protection locked="0"/>
    </xf>
    <xf numFmtId="0" fontId="2" fillId="5" borderId="0" xfId="8" applyFill="1" applyAlignment="1" applyProtection="1">
      <alignment horizontal="center"/>
      <protection locked="0"/>
    </xf>
    <xf numFmtId="0" fontId="5" fillId="5" borderId="0" xfId="8" applyFont="1" applyFill="1" applyProtection="1">
      <protection locked="0"/>
    </xf>
    <xf numFmtId="0" fontId="2" fillId="4" borderId="0" xfId="8" applyFill="1" applyAlignment="1" applyProtection="1">
      <alignment vertical="center"/>
      <protection locked="0"/>
    </xf>
    <xf numFmtId="0" fontId="27" fillId="4" borderId="0" xfId="12" applyFont="1" applyFill="1" applyAlignment="1" applyProtection="1">
      <alignment horizontal="right" vertical="center"/>
      <protection locked="0"/>
    </xf>
    <xf numFmtId="0" fontId="2" fillId="0" borderId="0" xfId="8" applyAlignment="1" applyProtection="1">
      <alignment vertical="center"/>
      <protection locked="0"/>
    </xf>
    <xf numFmtId="0" fontId="13" fillId="0" borderId="24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left" vertical="center" wrapText="1"/>
    </xf>
    <xf numFmtId="4" fontId="13" fillId="0" borderId="20" xfId="3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left" vertical="center" wrapText="1"/>
    </xf>
    <xf numFmtId="0" fontId="12" fillId="0" borderId="24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49" fontId="12" fillId="0" borderId="25" xfId="5" quotePrefix="1" applyNumberFormat="1" applyFont="1" applyBorder="1" applyAlignment="1">
      <alignment horizontal="left" vertical="center" wrapText="1"/>
    </xf>
    <xf numFmtId="4" fontId="12" fillId="0" borderId="37" xfId="6" applyNumberFormat="1" applyFont="1" applyBorder="1" applyAlignment="1">
      <alignment horizontal="center" vertical="center" wrapText="1"/>
    </xf>
    <xf numFmtId="49" fontId="12" fillId="0" borderId="25" xfId="1" applyNumberFormat="1" applyFont="1" applyBorder="1" applyAlignment="1">
      <alignment horizontal="left" vertical="center" wrapText="1"/>
    </xf>
    <xf numFmtId="1" fontId="12" fillId="0" borderId="25" xfId="6" applyNumberFormat="1" applyFont="1" applyBorder="1" applyAlignment="1">
      <alignment horizontal="center" vertical="center" wrapText="1"/>
    </xf>
    <xf numFmtId="4" fontId="12" fillId="0" borderId="25" xfId="6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4" fontId="13" fillId="2" borderId="26" xfId="0" applyNumberFormat="1" applyFont="1" applyFill="1" applyBorder="1" applyAlignment="1">
      <alignment horizontal="center" vertical="center" wrapText="1"/>
    </xf>
    <xf numFmtId="4" fontId="12" fillId="0" borderId="28" xfId="7" applyNumberFormat="1" applyFont="1" applyBorder="1" applyAlignment="1">
      <alignment horizontal="center" vertical="center"/>
    </xf>
    <xf numFmtId="4" fontId="13" fillId="2" borderId="30" xfId="1" applyNumberFormat="1" applyFont="1" applyFill="1" applyBorder="1" applyAlignment="1">
      <alignment horizontal="center" vertical="center" wrapText="1"/>
    </xf>
    <xf numFmtId="4" fontId="13" fillId="2" borderId="28" xfId="1" applyNumberFormat="1" applyFont="1" applyFill="1" applyBorder="1" applyAlignment="1">
      <alignment horizontal="center" vertical="center"/>
    </xf>
    <xf numFmtId="4" fontId="13" fillId="2" borderId="28" xfId="1" applyNumberFormat="1" applyFont="1" applyFill="1" applyBorder="1" applyAlignment="1">
      <alignment horizontal="center" vertical="center" wrapText="1"/>
    </xf>
    <xf numFmtId="4" fontId="12" fillId="0" borderId="28" xfId="1" applyNumberFormat="1" applyFont="1" applyBorder="1" applyAlignment="1">
      <alignment horizontal="center" vertical="center" wrapText="1"/>
    </xf>
    <xf numFmtId="4" fontId="12" fillId="0" borderId="28" xfId="7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4" fontId="2" fillId="0" borderId="0" xfId="1" applyNumberFormat="1"/>
    <xf numFmtId="0" fontId="13" fillId="0" borderId="22" xfId="5" applyFont="1" applyBorder="1" applyAlignment="1">
      <alignment horizontal="center" vertical="center" wrapText="1"/>
    </xf>
    <xf numFmtId="4" fontId="13" fillId="0" borderId="22" xfId="5" applyNumberFormat="1" applyFont="1" applyBorder="1" applyAlignment="1">
      <alignment horizontal="center" vertical="center" wrapText="1"/>
    </xf>
    <xf numFmtId="2" fontId="12" fillId="0" borderId="0" xfId="1" applyNumberFormat="1" applyFont="1" applyAlignment="1">
      <alignment horizontal="center" vertical="center"/>
    </xf>
    <xf numFmtId="4" fontId="12" fillId="0" borderId="34" xfId="6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49" fontId="12" fillId="0" borderId="34" xfId="1" applyNumberFormat="1" applyFont="1" applyBorder="1" applyAlignment="1">
      <alignment vertical="center" wrapText="1"/>
    </xf>
    <xf numFmtId="1" fontId="12" fillId="0" borderId="27" xfId="6" applyNumberFormat="1" applyFont="1" applyBorder="1" applyAlignment="1">
      <alignment horizontal="center" vertical="center" wrapText="1"/>
    </xf>
    <xf numFmtId="1" fontId="13" fillId="0" borderId="32" xfId="6" applyNumberFormat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 wrapText="1"/>
    </xf>
    <xf numFmtId="49" fontId="13" fillId="0" borderId="47" xfId="1" applyNumberFormat="1" applyFont="1" applyBorder="1" applyAlignment="1">
      <alignment horizontal="left" vertical="center" wrapText="1"/>
    </xf>
    <xf numFmtId="1" fontId="13" fillId="0" borderId="47" xfId="6" applyNumberFormat="1" applyFont="1" applyBorder="1" applyAlignment="1">
      <alignment horizontal="center" vertical="center" wrapText="1"/>
    </xf>
    <xf numFmtId="0" fontId="12" fillId="0" borderId="25" xfId="5" applyFont="1" applyBorder="1" applyAlignment="1">
      <alignment horizontal="center" vertical="center" wrapText="1"/>
    </xf>
    <xf numFmtId="2" fontId="12" fillId="0" borderId="25" xfId="5" applyNumberFormat="1" applyFont="1" applyBorder="1" applyAlignment="1">
      <alignment horizontal="center" vertical="center" wrapText="1"/>
    </xf>
    <xf numFmtId="1" fontId="13" fillId="0" borderId="51" xfId="6" applyNumberFormat="1" applyFont="1" applyBorder="1" applyAlignment="1">
      <alignment horizontal="center" vertical="center" wrapText="1"/>
    </xf>
    <xf numFmtId="1" fontId="13" fillId="2" borderId="32" xfId="6" applyNumberFormat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49" fontId="13" fillId="2" borderId="47" xfId="1" applyNumberFormat="1" applyFont="1" applyFill="1" applyBorder="1" applyAlignment="1">
      <alignment horizontal="left" vertical="center" wrapText="1"/>
    </xf>
    <xf numFmtId="1" fontId="13" fillId="2" borderId="47" xfId="6" applyNumberFormat="1" applyFont="1" applyFill="1" applyBorder="1" applyAlignment="1">
      <alignment horizontal="center" vertical="center" wrapText="1"/>
    </xf>
    <xf numFmtId="4" fontId="13" fillId="2" borderId="47" xfId="6" applyNumberFormat="1" applyFont="1" applyFill="1" applyBorder="1" applyAlignment="1">
      <alignment horizontal="center" vertical="center" wrapText="1"/>
    </xf>
    <xf numFmtId="1" fontId="13" fillId="2" borderId="48" xfId="6" applyNumberFormat="1" applyFont="1" applyFill="1" applyBorder="1" applyAlignment="1">
      <alignment horizontal="center" vertical="center" wrapText="1"/>
    </xf>
    <xf numFmtId="4" fontId="28" fillId="0" borderId="40" xfId="0" applyNumberFormat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 wrapText="1"/>
    </xf>
    <xf numFmtId="2" fontId="12" fillId="0" borderId="0" xfId="1" applyNumberFormat="1" applyFont="1" applyAlignment="1">
      <alignment vertical="center" wrapText="1"/>
    </xf>
    <xf numFmtId="4" fontId="20" fillId="0" borderId="34" xfId="5" applyNumberFormat="1" applyFont="1" applyBorder="1" applyAlignment="1">
      <alignment horizontal="center" vertical="center" wrapText="1"/>
    </xf>
    <xf numFmtId="4" fontId="35" fillId="0" borderId="26" xfId="1" applyNumberFormat="1" applyFont="1" applyBorder="1" applyAlignment="1">
      <alignment horizontal="center" vertical="center" wrapText="1"/>
    </xf>
    <xf numFmtId="4" fontId="35" fillId="0" borderId="28" xfId="3" applyNumberFormat="1" applyFont="1" applyBorder="1" applyAlignment="1">
      <alignment horizontal="center" vertical="center" wrapText="1"/>
    </xf>
    <xf numFmtId="4" fontId="35" fillId="2" borderId="19" xfId="5" applyNumberFormat="1" applyFont="1" applyFill="1" applyBorder="1" applyAlignment="1">
      <alignment horizontal="center" vertical="center" wrapText="1"/>
    </xf>
    <xf numFmtId="4" fontId="35" fillId="2" borderId="34" xfId="5" applyNumberFormat="1" applyFont="1" applyFill="1" applyBorder="1" applyAlignment="1">
      <alignment horizontal="center" vertical="center" wrapText="1"/>
    </xf>
    <xf numFmtId="4" fontId="35" fillId="0" borderId="34" xfId="5" applyNumberFormat="1" applyFont="1" applyBorder="1" applyAlignment="1">
      <alignment horizontal="center" vertical="center" wrapText="1"/>
    </xf>
    <xf numFmtId="4" fontId="20" fillId="0" borderId="0" xfId="1" applyNumberFormat="1" applyFont="1" applyAlignment="1">
      <alignment horizontal="center" vertical="center" wrapText="1"/>
    </xf>
    <xf numFmtId="0" fontId="35" fillId="2" borderId="19" xfId="1" applyFont="1" applyFill="1" applyBorder="1" applyAlignment="1">
      <alignment horizontal="center" vertical="center" wrapText="1"/>
    </xf>
    <xf numFmtId="4" fontId="20" fillId="3" borderId="34" xfId="1" applyNumberFormat="1" applyFont="1" applyFill="1" applyBorder="1" applyAlignment="1">
      <alignment horizontal="center" vertical="center"/>
    </xf>
    <xf numFmtId="4" fontId="20" fillId="0" borderId="34" xfId="1" applyNumberFormat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35" fillId="2" borderId="34" xfId="1" applyFont="1" applyFill="1" applyBorder="1" applyAlignment="1">
      <alignment horizontal="center" vertical="center"/>
    </xf>
    <xf numFmtId="0" fontId="20" fillId="0" borderId="34" xfId="7" applyFont="1" applyBorder="1" applyAlignment="1">
      <alignment horizontal="center" vertical="center" wrapText="1"/>
    </xf>
    <xf numFmtId="4" fontId="20" fillId="0" borderId="34" xfId="7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4" fontId="35" fillId="2" borderId="34" xfId="6" applyNumberFormat="1" applyFont="1" applyFill="1" applyBorder="1" applyAlignment="1">
      <alignment horizontal="center" vertical="center" wrapText="1"/>
    </xf>
    <xf numFmtId="4" fontId="20" fillId="0" borderId="34" xfId="4" applyNumberFormat="1" applyFont="1" applyBorder="1" applyAlignment="1">
      <alignment horizontal="center" vertical="center" wrapText="1"/>
    </xf>
    <xf numFmtId="4" fontId="37" fillId="0" borderId="0" xfId="1" applyNumberFormat="1" applyFont="1"/>
    <xf numFmtId="4" fontId="36" fillId="0" borderId="0" xfId="1" applyNumberFormat="1" applyFont="1"/>
    <xf numFmtId="9" fontId="38" fillId="0" borderId="0" xfId="25" applyFont="1"/>
    <xf numFmtId="4" fontId="39" fillId="0" borderId="0" xfId="1" applyNumberFormat="1" applyFont="1"/>
    <xf numFmtId="0" fontId="4" fillId="0" borderId="9" xfId="1" applyFont="1" applyBorder="1" applyAlignment="1">
      <alignment horizontal="left" vertical="top" wrapText="1"/>
    </xf>
    <xf numFmtId="0" fontId="5" fillId="0" borderId="0" xfId="1" applyFont="1" applyAlignment="1">
      <alignment vertical="center" wrapText="1"/>
    </xf>
    <xf numFmtId="0" fontId="2" fillId="0" borderId="0" xfId="1" applyAlignment="1">
      <alignment horizontal="center" vertical="center" wrapText="1"/>
    </xf>
    <xf numFmtId="0" fontId="5" fillId="0" borderId="25" xfId="1" applyFont="1" applyBorder="1" applyAlignment="1">
      <alignment vertical="center" wrapText="1"/>
    </xf>
    <xf numFmtId="0" fontId="2" fillId="0" borderId="33" xfId="1" applyBorder="1" applyAlignment="1">
      <alignment horizontal="center" vertical="center" wrapText="1"/>
    </xf>
    <xf numFmtId="0" fontId="2" fillId="0" borderId="47" xfId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1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6" xfId="1" applyFont="1" applyBorder="1" applyAlignment="1">
      <alignment horizontal="left" wrapText="1"/>
    </xf>
    <xf numFmtId="0" fontId="8" fillId="0" borderId="7" xfId="1" applyFont="1" applyBorder="1" applyAlignment="1">
      <alignment horizontal="left" wrapText="1"/>
    </xf>
    <xf numFmtId="0" fontId="2" fillId="0" borderId="3" xfId="1" applyBorder="1" applyAlignment="1">
      <alignment horizontal="left" vertical="center" wrapText="1" indent="3"/>
    </xf>
    <xf numFmtId="0" fontId="2" fillId="0" borderId="5" xfId="1" applyBorder="1" applyAlignment="1">
      <alignment horizontal="left" vertical="center" wrapText="1" indent="3"/>
    </xf>
    <xf numFmtId="0" fontId="2" fillId="0" borderId="8" xfId="1" applyBorder="1" applyAlignment="1">
      <alignment horizontal="left" vertical="center" wrapText="1" indent="3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11" fillId="0" borderId="0" xfId="1" applyFont="1" applyAlignment="1">
      <alignment horizontal="right" vertical="center" wrapText="1"/>
    </xf>
    <xf numFmtId="0" fontId="2" fillId="0" borderId="0" xfId="1" applyAlignment="1">
      <alignment horizontal="left" vertical="center" wrapText="1" indent="3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0" borderId="36" xfId="0" applyFont="1" applyBorder="1" applyAlignment="1">
      <alignment horizontal="justify" vertical="center"/>
    </xf>
    <xf numFmtId="49" fontId="12" fillId="0" borderId="0" xfId="1" applyNumberFormat="1" applyFont="1" applyAlignment="1">
      <alignment horizontal="left" vertical="center" wrapText="1"/>
    </xf>
    <xf numFmtId="49" fontId="12" fillId="0" borderId="44" xfId="1" applyNumberFormat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49" fontId="13" fillId="0" borderId="19" xfId="1" applyNumberFormat="1" applyFont="1" applyBorder="1" applyAlignment="1">
      <alignment horizontal="center" vertical="center" wrapText="1"/>
    </xf>
    <xf numFmtId="49" fontId="13" fillId="0" borderId="22" xfId="1" applyNumberFormat="1" applyFont="1" applyBorder="1" applyAlignment="1">
      <alignment horizontal="center" vertical="center" wrapText="1"/>
    </xf>
    <xf numFmtId="4" fontId="13" fillId="0" borderId="20" xfId="1" applyNumberFormat="1" applyFont="1" applyBorder="1" applyAlignment="1">
      <alignment horizontal="center" vertical="center" wrapText="1"/>
    </xf>
    <xf numFmtId="4" fontId="13" fillId="0" borderId="23" xfId="1" applyNumberFormat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22" xfId="5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4" fontId="13" fillId="0" borderId="19" xfId="5" applyNumberFormat="1" applyFont="1" applyBorder="1" applyAlignment="1">
      <alignment horizontal="center" vertical="center" wrapText="1"/>
    </xf>
    <xf numFmtId="4" fontId="13" fillId="0" borderId="22" xfId="5" applyNumberFormat="1" applyFont="1" applyBorder="1" applyAlignment="1">
      <alignment horizontal="center" vertical="center" wrapText="1"/>
    </xf>
    <xf numFmtId="4" fontId="13" fillId="0" borderId="30" xfId="5" applyNumberFormat="1" applyFont="1" applyBorder="1" applyAlignment="1">
      <alignment horizontal="center" vertical="center" wrapText="1"/>
    </xf>
    <xf numFmtId="4" fontId="13" fillId="0" borderId="31" xfId="5" applyNumberFormat="1" applyFont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0" fontId="13" fillId="0" borderId="24" xfId="5" applyFont="1" applyBorder="1" applyAlignment="1">
      <alignment horizontal="center" vertical="center" wrapText="1"/>
    </xf>
    <xf numFmtId="0" fontId="13" fillId="0" borderId="25" xfId="5" applyFont="1" applyBorder="1" applyAlignment="1">
      <alignment horizontal="center" vertical="center" wrapText="1"/>
    </xf>
    <xf numFmtId="49" fontId="13" fillId="0" borderId="19" xfId="5" applyNumberFormat="1" applyFont="1" applyBorder="1" applyAlignment="1">
      <alignment horizontal="center" vertical="center" wrapText="1"/>
    </xf>
    <xf numFmtId="49" fontId="13" fillId="0" borderId="25" xfId="5" applyNumberFormat="1" applyFont="1" applyBorder="1" applyAlignment="1">
      <alignment horizontal="center" vertical="center" wrapText="1"/>
    </xf>
    <xf numFmtId="4" fontId="35" fillId="0" borderId="19" xfId="5" applyNumberFormat="1" applyFont="1" applyBorder="1" applyAlignment="1">
      <alignment horizontal="center" vertical="center" wrapText="1"/>
    </xf>
    <xf numFmtId="4" fontId="35" fillId="0" borderId="25" xfId="5" applyNumberFormat="1" applyFont="1" applyBorder="1" applyAlignment="1">
      <alignment horizontal="center" vertical="center" wrapText="1"/>
    </xf>
    <xf numFmtId="4" fontId="13" fillId="0" borderId="37" xfId="5" applyNumberFormat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49" fontId="13" fillId="0" borderId="25" xfId="1" applyNumberFormat="1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13" xfId="8" applyFont="1" applyBorder="1" applyAlignment="1">
      <alignment horizontal="center" vertical="center" wrapText="1"/>
    </xf>
    <xf numFmtId="0" fontId="13" fillId="0" borderId="35" xfId="8" applyFont="1" applyBorder="1" applyAlignment="1">
      <alignment horizontal="center" vertical="center" wrapText="1"/>
    </xf>
    <xf numFmtId="0" fontId="13" fillId="0" borderId="46" xfId="5" applyFont="1" applyBorder="1" applyAlignment="1">
      <alignment horizontal="center" vertical="center" wrapText="1"/>
    </xf>
    <xf numFmtId="0" fontId="13" fillId="0" borderId="32" xfId="5" applyFont="1" applyBorder="1" applyAlignment="1">
      <alignment horizontal="center" vertical="center" wrapText="1"/>
    </xf>
    <xf numFmtId="0" fontId="13" fillId="0" borderId="41" xfId="5" applyFont="1" applyBorder="1" applyAlignment="1">
      <alignment horizontal="center" vertical="center" wrapText="1"/>
    </xf>
    <xf numFmtId="0" fontId="13" fillId="0" borderId="47" xfId="5" applyFont="1" applyBorder="1" applyAlignment="1">
      <alignment horizontal="center" vertical="center" wrapText="1"/>
    </xf>
    <xf numFmtId="49" fontId="13" fillId="0" borderId="41" xfId="5" applyNumberFormat="1" applyFont="1" applyBorder="1" applyAlignment="1">
      <alignment horizontal="center" vertical="center" wrapText="1"/>
    </xf>
    <xf numFmtId="49" fontId="13" fillId="0" borderId="47" xfId="5" applyNumberFormat="1" applyFont="1" applyBorder="1" applyAlignment="1">
      <alignment horizontal="center" vertical="center" wrapText="1"/>
    </xf>
    <xf numFmtId="0" fontId="13" fillId="0" borderId="49" xfId="5" applyFont="1" applyBorder="1" applyAlignment="1">
      <alignment horizontal="center" vertical="center" wrapText="1"/>
    </xf>
    <xf numFmtId="0" fontId="13" fillId="0" borderId="50" xfId="5" applyFont="1" applyBorder="1" applyAlignment="1">
      <alignment horizontal="center" vertical="center" wrapText="1"/>
    </xf>
    <xf numFmtId="4" fontId="13" fillId="0" borderId="41" xfId="5" applyNumberFormat="1" applyFont="1" applyBorder="1" applyAlignment="1">
      <alignment horizontal="center" vertical="center" wrapText="1"/>
    </xf>
    <xf numFmtId="4" fontId="13" fillId="0" borderId="47" xfId="5" applyNumberFormat="1" applyFont="1" applyBorder="1" applyAlignment="1">
      <alignment horizontal="center" vertical="center" wrapText="1"/>
    </xf>
    <xf numFmtId="4" fontId="13" fillId="0" borderId="20" xfId="5" applyNumberFormat="1" applyFont="1" applyBorder="1" applyAlignment="1">
      <alignment horizontal="center" vertical="center" wrapText="1"/>
    </xf>
    <xf numFmtId="4" fontId="13" fillId="0" borderId="48" xfId="5" applyNumberFormat="1" applyFont="1" applyBorder="1" applyAlignment="1">
      <alignment horizontal="center" vertical="center" wrapText="1"/>
    </xf>
    <xf numFmtId="0" fontId="13" fillId="0" borderId="38" xfId="8" applyFont="1" applyBorder="1" applyAlignment="1">
      <alignment horizontal="center" vertical="center" wrapText="1"/>
    </xf>
    <xf numFmtId="0" fontId="13" fillId="0" borderId="39" xfId="8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49" fontId="13" fillId="0" borderId="19" xfId="5" applyNumberFormat="1" applyFont="1" applyBorder="1" applyAlignment="1">
      <alignment horizontal="left" vertical="center" wrapText="1"/>
    </xf>
    <xf numFmtId="49" fontId="13" fillId="0" borderId="25" xfId="5" applyNumberFormat="1" applyFont="1" applyBorder="1" applyAlignment="1">
      <alignment horizontal="left" vertical="center" wrapText="1"/>
    </xf>
    <xf numFmtId="4" fontId="13" fillId="0" borderId="25" xfId="5" applyNumberFormat="1" applyFont="1" applyBorder="1" applyAlignment="1">
      <alignment horizontal="center" vertical="center" wrapText="1"/>
    </xf>
    <xf numFmtId="0" fontId="13" fillId="0" borderId="43" xfId="5" applyFont="1" applyBorder="1" applyAlignment="1">
      <alignment horizontal="center" vertical="center" wrapText="1"/>
    </xf>
    <xf numFmtId="0" fontId="29" fillId="0" borderId="44" xfId="0" applyFont="1" applyBorder="1" applyAlignment="1">
      <alignment vertical="center" wrapText="1"/>
    </xf>
    <xf numFmtId="0" fontId="13" fillId="0" borderId="12" xfId="5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13" fillId="0" borderId="21" xfId="5" applyFont="1" applyBorder="1" applyAlignment="1">
      <alignment horizontal="center" vertical="center" wrapText="1"/>
    </xf>
    <xf numFmtId="49" fontId="13" fillId="0" borderId="22" xfId="5" applyNumberFormat="1" applyFont="1" applyBorder="1" applyAlignment="1">
      <alignment horizontal="center" vertical="center" wrapText="1"/>
    </xf>
  </cellXfs>
  <cellStyles count="26">
    <cellStyle name="Dziesiętny 2" xfId="10" xr:uid="{00000000-0005-0000-0000-000000000000}"/>
    <cellStyle name="Dziesiętny 2 2" xfId="23" xr:uid="{54D67AAF-D33C-4185-927A-FCDB7EDCF627}"/>
    <cellStyle name="Hiperłącze 2" xfId="12" xr:uid="{00000000-0005-0000-0000-000001000000}"/>
    <cellStyle name="Hiperłącze 3" xfId="15" xr:uid="{377E4C97-45FF-4A56-B943-A2BB00EA9936}"/>
    <cellStyle name="Normalny" xfId="0" builtinId="0"/>
    <cellStyle name="Normalny 10" xfId="1" xr:uid="{00000000-0005-0000-0000-000003000000}"/>
    <cellStyle name="Normalny 10 2 2 2" xfId="3" xr:uid="{00000000-0005-0000-0000-000004000000}"/>
    <cellStyle name="Normalny 2" xfId="24" xr:uid="{55171972-F504-44A7-9D83-A9768AD4D6EC}"/>
    <cellStyle name="Normalny 2 10 2" xfId="19" xr:uid="{4C3329F7-65BD-4F78-B999-C74109DFC2BE}"/>
    <cellStyle name="Normalny 2 2 2" xfId="8" xr:uid="{00000000-0005-0000-0000-000005000000}"/>
    <cellStyle name="Normalny 2 2 2 2" xfId="17" xr:uid="{B713C0F3-ACF9-4E32-8B27-49374B22B742}"/>
    <cellStyle name="Normalny 2 3" xfId="9" xr:uid="{00000000-0005-0000-0000-000006000000}"/>
    <cellStyle name="Normalny 2 3 2" xfId="16" xr:uid="{606FA1E8-566B-4142-ABE3-C4463F0F3974}"/>
    <cellStyle name="Normalny 2 4" xfId="14" xr:uid="{7AAF24F7-2528-4CB9-B696-FC190D46BEB6}"/>
    <cellStyle name="Normalny 4" xfId="6" xr:uid="{00000000-0005-0000-0000-000007000000}"/>
    <cellStyle name="Normalny 5 2" xfId="11" xr:uid="{00000000-0005-0000-0000-000008000000}"/>
    <cellStyle name="Normalny 5_DTŚ Obiekty Ki_ 29_05_2012" xfId="5" xr:uid="{00000000-0005-0000-0000-000009000000}"/>
    <cellStyle name="Normalny_DTŚ Obiekty Ki_ 29_05_2012" xfId="4" xr:uid="{00000000-0005-0000-0000-00000A000000}"/>
    <cellStyle name="Normalny_KO H" xfId="7" xr:uid="{00000000-0005-0000-0000-00000B000000}"/>
    <cellStyle name="Normalny_Przedmiar robót_ostateczny" xfId="2" xr:uid="{00000000-0005-0000-0000-00000C000000}"/>
    <cellStyle name="Procentowy" xfId="25" builtinId="5"/>
    <cellStyle name="Procentowy 2" xfId="13" xr:uid="{00000000-0005-0000-0000-00000D000000}"/>
    <cellStyle name="Procentowy 2 2" xfId="18" xr:uid="{9AC0542C-E527-4D18-85B7-9C1C1CE655BE}"/>
    <cellStyle name="Procentowy 2 2 2" xfId="21" xr:uid="{454203AF-754B-45AE-BDC4-C6997AD53402}"/>
    <cellStyle name="Procentowy 3" xfId="22" xr:uid="{18A45980-220B-4686-B96B-987EF0DF332D}"/>
    <cellStyle name="Walutowy 2" xfId="20" xr:uid="{CBEB381E-E2D0-4FD4-B22B-C7805C01AC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1190625</xdr:colOff>
      <xdr:row>1</xdr:row>
      <xdr:rowOff>428625</xdr:rowOff>
    </xdr:to>
    <xdr:pic>
      <xdr:nvPicPr>
        <xdr:cNvPr id="2" name="Obraz 1" descr="FEznak1">
          <a:extLst>
            <a:ext uri="{FF2B5EF4-FFF2-40B4-BE49-F238E27FC236}">
              <a16:creationId xmlns:a16="http://schemas.microsoft.com/office/drawing/2014/main" id="{E445D084-89C0-44C9-B05A-AEF400AA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190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1</xdr:row>
      <xdr:rowOff>9525</xdr:rowOff>
    </xdr:from>
    <xdr:to>
      <xdr:col>6</xdr:col>
      <xdr:colOff>0</xdr:colOff>
      <xdr:row>1</xdr:row>
      <xdr:rowOff>438150</xdr:rowOff>
    </xdr:to>
    <xdr:pic>
      <xdr:nvPicPr>
        <xdr:cNvPr id="3" name="Obraz 19">
          <a:extLst>
            <a:ext uri="{FF2B5EF4-FFF2-40B4-BE49-F238E27FC236}">
              <a16:creationId xmlns:a16="http://schemas.microsoft.com/office/drawing/2014/main" id="{731A1075-B311-4C46-8C3B-27CD31CE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2875"/>
          <a:ext cx="1590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1190625</xdr:colOff>
      <xdr:row>1</xdr:row>
      <xdr:rowOff>428625</xdr:rowOff>
    </xdr:to>
    <xdr:pic>
      <xdr:nvPicPr>
        <xdr:cNvPr id="5" name="Obraz 4" descr="FEznak1">
          <a:extLst>
            <a:ext uri="{FF2B5EF4-FFF2-40B4-BE49-F238E27FC236}">
              <a16:creationId xmlns:a16="http://schemas.microsoft.com/office/drawing/2014/main" id="{18442BBB-A811-49DF-ABA1-E1F983F5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190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1</xdr:row>
      <xdr:rowOff>9525</xdr:rowOff>
    </xdr:from>
    <xdr:to>
      <xdr:col>6</xdr:col>
      <xdr:colOff>0</xdr:colOff>
      <xdr:row>1</xdr:row>
      <xdr:rowOff>438150</xdr:rowOff>
    </xdr:to>
    <xdr:pic>
      <xdr:nvPicPr>
        <xdr:cNvPr id="6" name="Obraz 19">
          <a:extLst>
            <a:ext uri="{FF2B5EF4-FFF2-40B4-BE49-F238E27FC236}">
              <a16:creationId xmlns:a16="http://schemas.microsoft.com/office/drawing/2014/main" id="{42DEAAD8-8B6A-4288-A1FA-53BC4B17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2875"/>
          <a:ext cx="1685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</xdr:row>
      <xdr:rowOff>0</xdr:rowOff>
    </xdr:from>
    <xdr:to>
      <xdr:col>1</xdr:col>
      <xdr:colOff>114300</xdr:colOff>
      <xdr:row>5</xdr:row>
      <xdr:rowOff>323850</xdr:rowOff>
    </xdr:to>
    <xdr:pic>
      <xdr:nvPicPr>
        <xdr:cNvPr id="8" name="Obraz 1">
          <a:extLst>
            <a:ext uri="{FF2B5EF4-FFF2-40B4-BE49-F238E27FC236}">
              <a16:creationId xmlns:a16="http://schemas.microsoft.com/office/drawing/2014/main" id="{5C88E332-0A23-1038-7757-93680B44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5850"/>
          <a:ext cx="1333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Z01VRT0002\dokumenty\KubakE\S5%20-%20Kaczkowo-Korzensko,%20Bojanowo-Rawicz\Kosztorys%20ofertowy\S5_III_Durchlaesse_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ejewski\Desktop\OFERTY\2014\48-GDYNIA\Port\CZ&#280;&#346;&#262;%20I\TOM%20V-1-1%20%20%20Przedmiar%20rob&#243;t%20i%20wykazy%20rob&#243;t\EDYT\03%20Terminal%20rozbi&#243;rka%20W-11.przed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0\sw\WINDOWS\Pulpit\Rybnik%20FIDIC-2\Przedm%20Ligota-Ligocka%20Ku&#269;n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wicz-8-robert\KubakE\S5%20-%20Kaczkowo-Korzensko,%20Bojanowo-Rawicz\Kosztorys%20ofertowy\S5_III_Durchlaesse_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7.%20Bridge\04%20Catalogs\_WZORCE\Skawina\WOD%20KAN%20GAZ\Users\witt\AppData\Local\Microsoft\Windows\Temporary%20Internet%20Files\Content.Outlook\0VLWILT7\WD-2%20przedmi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olski\Desktop\Przetargi\2023\03.2023\2023.03.02%20-%20PKP%20-%20Sulej&#243;wek%20-%20B%2030\2023-02-17%20Zmiany\06.%20Pytania%20i%20odpowiedzi%20cz.%20VI%20oraz%20zmiana%20tre&#347;ci%20SWZ%20nr%205\Przedmiar%20rob&#243;t%20ost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psolski\Desktop\Przetargi\2023\03.2023\2023.03.02%20-%20PKP%20-%20Sulej&#243;wek%20-%20B%2030\2023-02-24%20Zmiany\10.%20Pytania%20i%20odpowiedzi%20cz.%20VIII%20oraz%20zmiana%20tre&#347;ci%20SWZ%20nr%208\Przedmiar%20rob&#243;t_ost_24.02.2023\Przedmiar%20rob&#243;t%20ost.xlsx?A6F638F7" TargetMode="External"/><Relationship Id="rId1" Type="http://schemas.openxmlformats.org/officeDocument/2006/relationships/externalLinkPath" Target="file:///\\A6F638F7\Przedmiar%20rob&#243;t%20os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olski\Desktop\Przetargi\2023\02.2023\2023.02.23%20-%20PKP%20-%20Sulej&#243;wek%20-%20B%2030\2023-02-03%20Zmiany\Przedmiar%20rob&#243;t_27.01.2023\Przedmiar%20rob&#243;t\Przedmiar%20rob&#243;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adukty\21,050%20materia&#322;y%20przetargowe\Kopia%20Kopia%20Kosztorys+inwestorski-IRWI%20SRK%20Po_05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H\GL\SE\Aktywne\OP.00140_PL_Opole\01_PW\010_Roboty_ziemne\02_Dokumentacja_wyboru\2014_05_PW_Dokumenty_Wyboru_OP_wykopy,odwodn,pomp,rur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plk\plk\Users\sarajarczyk\AppData\Local\Microsoft\Windows\INetCache\Content.Outlook\84041CK0\Przedmiar_WD-12_M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ejewski\Desktop\OFERTY\2014\48-GDYNIA\ZESTAWIENIE%20ZBIORCZ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maciejewski\Desktop\OFERTY\2014\48-GDYNIA\Port\CZ&#280;&#346;&#262;%20I\TOM%20V-1-1%20%20%20Przedmiar%20rob&#243;t%20i%20wykazy%20rob&#243;t\EDYT\04%20PRZEDMIAR%20ROB&#211;T-INTERM.%20TERMINAL%20KOLEJOWY%20=W%20PORCIE%20GDYNIA-SIECI%20TELETECHNICZ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AD8CE0\Wyszk&#243;w%20-%20por&#243;wnanie%20kosztorys&#243;w%20ofertowych.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7.%20Bridge\04%20Catalogs\_WZORCE\Skawina\WOD%20KAN%20GAZ\Users\beata.wojciak\Desktop\PRZETARGI\13%2001%2008%20Chwarznie&#324;ska\Dane\Kosztorysy\MONIKA\2010\PW%203980%20DK%2042\exele\Przedmiar%20instal%2011.061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war\PD-398\drogi\____Do%20wykonawczego\Dokumenty\Kosztorys+przedmiar\Koszt_mosty\Trakt\11-WD\A1-PN_WA-194_przedmiar_v.01_200902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F581EC4\KOSZTORYS%20S19%20SWILCZA%2020%2001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 ZBIORCZE"/>
      <sheetName val="48.0+983,45 DD79P"/>
      <sheetName val="49.80+111,61 S5"/>
      <sheetName val="50.0+946,49  4776P"/>
      <sheetName val="51.82+735,06 S5"/>
      <sheetName val="52.84+088,40 S5"/>
      <sheetName val="53.84+504,89 S5"/>
      <sheetName val="54.85+789,98 S5"/>
      <sheetName val="55.0+040,60 łącz.3"/>
      <sheetName val="56.1+557,94  5476P"/>
      <sheetName val="57.1+802,55  5476P"/>
      <sheetName val="58.86+533,87 S5"/>
      <sheetName val="59.0+534,54  5475P"/>
      <sheetName val="60.87+244,98 S5"/>
      <sheetName val="61.88+018,04 S5"/>
      <sheetName val="62.0+508,27 dr. gm. 6009"/>
      <sheetName val="63.89+473,43 S5"/>
      <sheetName val="64.89+837,67 S5"/>
      <sheetName val="65.91+061,55 S5"/>
      <sheetName val="66.91+568,66 S5"/>
      <sheetName val="67.92+213,67 S5"/>
      <sheetName val="68.5+133,04 DD87P"/>
      <sheetName val="69.92+516,69 S5"/>
      <sheetName val="70.93+667,99 S5"/>
      <sheetName val="71.94+610,14 S5"/>
      <sheetName val="72.0+395,94 dr.lok."/>
      <sheetName val="73.96+000,00 S5"/>
      <sheetName val="74.96+767,36 S5"/>
      <sheetName val="75.97+179,44 S5"/>
      <sheetName val="76.97+771,24 S5"/>
      <sheetName val="77.3+257,52 DD94P"/>
      <sheetName val="78.0+434,35 DD97L"/>
      <sheetName val="79.97+971,00 S5"/>
      <sheetName val="80.98+459,67 S5"/>
      <sheetName val="81.99+120,95 S5"/>
      <sheetName val="82.0+192,80 łącz.3"/>
      <sheetName val="83.0+045,61 łącz.3"/>
      <sheetName val="84.99+419,72 S5"/>
      <sheetName val="85.0+347,78 DD98P"/>
      <sheetName val="86.0+633,87 łącz.1"/>
      <sheetName val="87.0+473,26 łącz. 1"/>
      <sheetName val="88.0+309,00 łącz.2"/>
      <sheetName val="89.100+051,53 S5"/>
      <sheetName val="90.100+521,74 S5"/>
      <sheetName val="91.101+294,29 S5"/>
      <sheetName val="92.70+025,53 DK36"/>
      <sheetName val="93.70+190,53 DK36"/>
      <sheetName val="94.70+449,00 DK36"/>
      <sheetName val="95.70+787,56 DK36"/>
      <sheetName val="96.71+185,61 DK36"/>
      <sheetName val="97.70+273,01 starej DK 36"/>
      <sheetName val="98.101+480,04 S5"/>
      <sheetName val="99.101+819,19 S5"/>
      <sheetName val="100.101+837,48 S5"/>
      <sheetName val="101.102+147,33 S5"/>
      <sheetName val="102.102+457,33 S5"/>
      <sheetName val="103.102+946,26 S5"/>
      <sheetName val="104.103+274,95 S5"/>
      <sheetName val="105.74+063,90 DK36"/>
      <sheetName val="106.Przepust DK36"/>
      <sheetName val="107.75+038,17 DK36"/>
      <sheetName val="108.0+302,51  4910P"/>
      <sheetName val="109.75+969,13 DK36"/>
      <sheetName val="110.104+114,96 S5"/>
      <sheetName val="111.104+418,51 S5"/>
      <sheetName val="112.104+500,00 S5"/>
      <sheetName val="113.106+553,40 S5"/>
      <sheetName val="114.108+595,20 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orys"/>
      <sheetName val="Zestawienie RM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nalizacja sanitarna"/>
      <sheetName val="Monitoring"/>
      <sheetName val="Elektryka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 ZBIORCZE"/>
      <sheetName val="48.0+983,45 DD79P"/>
      <sheetName val="49.80+111,61 S5"/>
      <sheetName val="50.0+946,49  4776P"/>
      <sheetName val="51.82+735,06 S5"/>
      <sheetName val="52.84+088,40 S5"/>
      <sheetName val="53.84+504,89 S5"/>
      <sheetName val="54.85+789,98 S5"/>
      <sheetName val="55.0+040,60 łącz.3"/>
      <sheetName val="56.1+557,94  5476P"/>
      <sheetName val="57.1+802,55  5476P"/>
      <sheetName val="58.86+533,87 S5"/>
      <sheetName val="59.0+534,54  5475P"/>
      <sheetName val="60.87+244,98 S5"/>
      <sheetName val="61.88+018,04 S5"/>
      <sheetName val="62.0+508,27 dr. gm. 6009"/>
      <sheetName val="63.89+473,43 S5"/>
      <sheetName val="64.89+837,67 S5"/>
      <sheetName val="65.91+061,55 S5"/>
      <sheetName val="66.91+568,66 S5"/>
      <sheetName val="67.92+213,67 S5"/>
      <sheetName val="68.5+133,04 DD87P"/>
      <sheetName val="69.92+516,69 S5"/>
      <sheetName val="70.93+667,99 S5"/>
      <sheetName val="71.94+610,14 S5"/>
      <sheetName val="72.0+395,94 dr.lok."/>
      <sheetName val="73.96+000,00 S5"/>
      <sheetName val="74.96+767,36 S5"/>
      <sheetName val="75.97+179,44 S5"/>
      <sheetName val="76.97+771,24 S5"/>
      <sheetName val="77.3+257,52 DD94P"/>
      <sheetName val="78.0+434,35 DD97L"/>
      <sheetName val="79.97+971,00 S5"/>
      <sheetName val="80.98+459,67 S5"/>
      <sheetName val="81.99+120,95 S5"/>
      <sheetName val="82.0+192,80 łącz.3"/>
      <sheetName val="83.0+045,61 łącz.3"/>
      <sheetName val="84.99+419,72 S5"/>
      <sheetName val="85.0+347,78 DD98P"/>
      <sheetName val="86.0+633,87 łącz.1"/>
      <sheetName val="87.0+473,26 łącz. 1"/>
      <sheetName val="88.0+309,00 łącz.2"/>
      <sheetName val="89.100+051,53 S5"/>
      <sheetName val="90.100+521,74 S5"/>
      <sheetName val="91.101+294,29 S5"/>
      <sheetName val="92.70+025,53 DK36"/>
      <sheetName val="93.70+190,53 DK36"/>
      <sheetName val="94.70+449,00 DK36"/>
      <sheetName val="95.70+787,56 DK36"/>
      <sheetName val="96.71+185,61 DK36"/>
      <sheetName val="97.70+273,01 starej DK 36"/>
      <sheetName val="98.101+480,04 S5"/>
      <sheetName val="99.101+819,19 S5"/>
      <sheetName val="100.101+837,48 S5"/>
      <sheetName val="101.102+147,33 S5"/>
      <sheetName val="102.102+457,33 S5"/>
      <sheetName val="103.102+946,26 S5"/>
      <sheetName val="104.103+274,95 S5"/>
      <sheetName val="105.74+063,90 DK36"/>
      <sheetName val="106.Przepust DK36"/>
      <sheetName val="107.75+038,17 DK36"/>
      <sheetName val="108.0+302,51  4910P"/>
      <sheetName val="109.75+969,13 DK36"/>
      <sheetName val="110.104+114,96 S5"/>
      <sheetName val="111.104+418,51 S5"/>
      <sheetName val="112.104+500,00 S5"/>
      <sheetName val="113.106+553,40 S5"/>
      <sheetName val="114.108+595,20 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  <sheetName val="tabela elementów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ota_slownie"/>
      <sheetName val="str_tyt"/>
      <sheetName val="ocho"/>
      <sheetName val="ZZK"/>
      <sheetName val="dm00"/>
      <sheetName val="DR"/>
      <sheetName val="TD"/>
      <sheetName val="ŚO"/>
      <sheetName val="PKP - mko"/>
      <sheetName val="PKP_ki"/>
      <sheetName val="PKP - ek"/>
      <sheetName val="EN"/>
      <sheetName val="EZ"/>
      <sheetName val="OŚ"/>
      <sheetName val="W"/>
      <sheetName val="KS"/>
      <sheetName val="OD"/>
      <sheetName val="G"/>
      <sheetName val="TEL"/>
      <sheetName val="SRK"/>
      <sheetName val="KZ"/>
    </sheetNames>
    <sheetDataSet>
      <sheetData sheetId="0"/>
      <sheetData sheetId="1"/>
      <sheetData sheetId="2"/>
      <sheetData sheetId="3">
        <row r="1">
          <cell r="A1" t="str">
    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    </cell>
        </row>
      </sheetData>
      <sheetData sheetId="4">
        <row r="2">
          <cell r="A2" t="str">
            <v>WYMAGANIA OGÓLNE</v>
          </cell>
        </row>
      </sheetData>
      <sheetData sheetId="5">
        <row r="2">
          <cell r="A2" t="str">
            <v>ROBOTY DROGOWE</v>
          </cell>
        </row>
      </sheetData>
      <sheetData sheetId="6">
        <row r="2">
          <cell r="A2" t="str">
            <v xml:space="preserve">TUNEL DROGOWY </v>
          </cell>
        </row>
      </sheetData>
      <sheetData sheetId="7">
        <row r="2">
          <cell r="A2" t="str">
            <v>ŚCIANY OPOROWE</v>
          </cell>
        </row>
      </sheetData>
      <sheetData sheetId="8">
        <row r="2">
          <cell r="A2" t="str">
            <v>BRANŻA KOLEJOWA - Wymaganie ogólne, roboty przygotowawcze</v>
          </cell>
        </row>
      </sheetData>
      <sheetData sheetId="9">
        <row r="2">
          <cell r="A2" t="str">
            <v>BRANŻA KOLEJOWA - Roboty trakcyjne</v>
          </cell>
        </row>
      </sheetData>
      <sheetData sheetId="10">
        <row r="2">
          <cell r="A2" t="str">
            <v>BRANŻA KOLEJOWA - Elektroenergetyka i oświetlenie</v>
          </cell>
        </row>
      </sheetData>
      <sheetData sheetId="11">
        <row r="2">
          <cell r="A2" t="str">
            <v>BRANŻA ELEKTROENERGETYCZNA - Przebudowa sieci nN i SN</v>
          </cell>
        </row>
      </sheetData>
      <sheetData sheetId="12">
        <row r="2">
          <cell r="A2" t="str">
            <v>BRANŻA ELEKTROENERGETYCZNA - Zasilanie infrastruktury technicznej</v>
          </cell>
        </row>
      </sheetData>
      <sheetData sheetId="13">
        <row r="2">
          <cell r="A2" t="str">
            <v>BRANŻA ELEKTROENERGETYCZNA - Budowa oświetlenia</v>
          </cell>
        </row>
      </sheetData>
      <sheetData sheetId="14">
        <row r="2">
          <cell r="A2" t="str">
            <v>BRANŻA SANITARNA - Sieć wodociągowa</v>
          </cell>
        </row>
      </sheetData>
      <sheetData sheetId="15">
        <row r="2">
          <cell r="A2" t="str">
            <v>BRANŻA SANITARNA - Kanalizacja sanitarna</v>
          </cell>
        </row>
      </sheetData>
      <sheetData sheetId="16">
        <row r="2">
          <cell r="A2" t="str">
            <v>BRANŻA SANITARNA - Odwodnienie drogi</v>
          </cell>
        </row>
      </sheetData>
      <sheetData sheetId="17">
        <row r="2">
          <cell r="A2" t="str">
            <v>BRANŻA SANITARNA - Sieć gazowa</v>
          </cell>
        </row>
      </sheetData>
      <sheetData sheetId="18">
        <row r="2">
          <cell r="A2" t="str">
            <v>BRANŻA TELETECHNICZNA</v>
          </cell>
        </row>
      </sheetData>
      <sheetData sheetId="19">
        <row r="2">
          <cell r="A2" t="str">
            <v>BRANŻA SRK i TELEKOMUNIKACJA KOLEJOWA</v>
          </cell>
        </row>
      </sheetData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ota_slownie"/>
      <sheetName val="str_tyt"/>
      <sheetName val="ocho"/>
      <sheetName val="ZZK"/>
      <sheetName val="dm00"/>
      <sheetName val="DR"/>
      <sheetName val="TD"/>
      <sheetName val="ŚO"/>
      <sheetName val="PKP - mko"/>
      <sheetName val="PKP_ki"/>
      <sheetName val="PKP - ek"/>
      <sheetName val="EN"/>
      <sheetName val="EZ"/>
      <sheetName val="OŚ"/>
      <sheetName val="W"/>
      <sheetName val="KS"/>
      <sheetName val="OD"/>
      <sheetName val="G"/>
      <sheetName val="TEL"/>
      <sheetName val="SRK"/>
      <sheetName val="KZ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WYMAGANIA OGÓLNE</v>
          </cell>
        </row>
      </sheetData>
      <sheetData sheetId="5">
        <row r="2">
          <cell r="A2" t="str">
            <v>ROBOTY DROGOWE</v>
          </cell>
        </row>
      </sheetData>
      <sheetData sheetId="6">
        <row r="2">
          <cell r="A2" t="str">
            <v xml:space="preserve">TUNEL DROGOWY </v>
          </cell>
        </row>
      </sheetData>
      <sheetData sheetId="7">
        <row r="2">
          <cell r="A2" t="str">
            <v>ŚCIANY OPOROWE</v>
          </cell>
        </row>
      </sheetData>
      <sheetData sheetId="8">
        <row r="2">
          <cell r="A2" t="str">
            <v>BRANŻA KOLEJOWA - Wymaganie ogólne, roboty przygotowawcze</v>
          </cell>
        </row>
      </sheetData>
      <sheetData sheetId="9">
        <row r="2">
          <cell r="A2" t="str">
            <v>BRANŻA KOLEJOWA - Roboty trakcyjne</v>
          </cell>
        </row>
      </sheetData>
      <sheetData sheetId="10">
        <row r="2">
          <cell r="A2" t="str">
            <v>BRANŻA KOLEJOWA - Elektroenergetyka i oświetlenie</v>
          </cell>
        </row>
      </sheetData>
      <sheetData sheetId="11">
        <row r="2">
          <cell r="A2" t="str">
            <v>BRANŻA ELEKTROENERGETYCZNA - Przebudowa sieci nN i SN</v>
          </cell>
        </row>
      </sheetData>
      <sheetData sheetId="12">
        <row r="2">
          <cell r="A2" t="str">
            <v>BRANŻA ELEKTROENERGETYCZNA - Zasilanie infrastruktury technicznej</v>
          </cell>
        </row>
      </sheetData>
      <sheetData sheetId="13">
        <row r="2">
          <cell r="A2" t="str">
            <v>BRANŻA ELEKTROENERGETYCZNA - Budowa oświetlenia</v>
          </cell>
        </row>
      </sheetData>
      <sheetData sheetId="14">
        <row r="2">
          <cell r="A2" t="str">
            <v>BRANŻA SANITARNA - Sieć wodociągowa</v>
          </cell>
        </row>
      </sheetData>
      <sheetData sheetId="15">
        <row r="2">
          <cell r="A2" t="str">
            <v>BRANŻA SANITARNA - Kanalizacja sanitarna</v>
          </cell>
        </row>
      </sheetData>
      <sheetData sheetId="16">
        <row r="2">
          <cell r="A2" t="str">
            <v>BRANŻA SANITARNA - Odwodnienie drogi</v>
          </cell>
        </row>
      </sheetData>
      <sheetData sheetId="17">
        <row r="2">
          <cell r="A2" t="str">
            <v>BRANŻA SANITARNA - Sieć gazowa</v>
          </cell>
        </row>
      </sheetData>
      <sheetData sheetId="18">
        <row r="2">
          <cell r="A2" t="str">
            <v>BRANŻA TELETECHNICZNA</v>
          </cell>
        </row>
      </sheetData>
      <sheetData sheetId="19">
        <row r="2">
          <cell r="A2" t="str">
            <v>BRANŻA SRK i TELEKOMUNIKACJA KOLEJOWA</v>
          </cell>
        </row>
      </sheetData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ota_slownie"/>
      <sheetName val="str_tyt"/>
      <sheetName val="ocho"/>
      <sheetName val="wyt"/>
      <sheetName val="ZZK"/>
      <sheetName val="dm00"/>
      <sheetName val="DR"/>
      <sheetName val="TD"/>
      <sheetName val="ŚO"/>
      <sheetName val="PKP - mko"/>
      <sheetName val="PKP_ki"/>
      <sheetName val="PKP - ek"/>
      <sheetName val="EN"/>
      <sheetName val="EZ"/>
      <sheetName val="OŚ"/>
      <sheetName val="W"/>
      <sheetName val="KS"/>
      <sheetName val="OD"/>
      <sheetName val="G"/>
      <sheetName val="TEL"/>
      <sheetName val="SRK"/>
      <sheetName val="KZ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    </cell>
        </row>
      </sheetData>
      <sheetData sheetId="5">
        <row r="2">
          <cell r="A2" t="str">
            <v>WYMAGANIA OGÓLNE</v>
          </cell>
        </row>
      </sheetData>
      <sheetData sheetId="6">
        <row r="2">
          <cell r="A2" t="str">
            <v>ROBOTY DROGOWE</v>
          </cell>
        </row>
      </sheetData>
      <sheetData sheetId="7">
        <row r="2">
          <cell r="A2" t="str">
            <v xml:space="preserve">TUNEL DROGOWY </v>
          </cell>
        </row>
      </sheetData>
      <sheetData sheetId="8">
        <row r="2">
          <cell r="A2" t="str">
            <v>ŚCIANY OPOROWE</v>
          </cell>
        </row>
      </sheetData>
      <sheetData sheetId="9">
        <row r="2">
          <cell r="A2" t="str">
            <v>BRANŻA KOLEJOWA - Wymaganie ogólne, roboty przygotowawcze</v>
          </cell>
        </row>
      </sheetData>
      <sheetData sheetId="10">
        <row r="2">
          <cell r="A2" t="str">
            <v>BRANŻA KOLEJOWA - Roboty trakcyjne</v>
          </cell>
        </row>
      </sheetData>
      <sheetData sheetId="11">
        <row r="2">
          <cell r="A2" t="str">
            <v>BRANŻA KOLEJOWA - Elektroenergetyka i oświetlenie</v>
          </cell>
        </row>
      </sheetData>
      <sheetData sheetId="12">
        <row r="2">
          <cell r="A2" t="str">
            <v>BRANŻA ELEKTROENERGETYCZNA - Przebudowa sieci nN i SN</v>
          </cell>
        </row>
      </sheetData>
      <sheetData sheetId="13">
        <row r="2">
          <cell r="A2" t="str">
            <v>BRANŻA ELEKTROENERGETYCZNA - Zasilanie infrastruktury technicznej</v>
          </cell>
        </row>
      </sheetData>
      <sheetData sheetId="14">
        <row r="2">
          <cell r="A2" t="str">
            <v>BRANŻA ELEKTROENERGETYCZNA - Budowa oświetlenia</v>
          </cell>
        </row>
      </sheetData>
      <sheetData sheetId="15">
        <row r="2">
          <cell r="A2" t="str">
            <v>BRANŻA SANITARNA - Sieć wodociągowa</v>
          </cell>
        </row>
      </sheetData>
      <sheetData sheetId="16">
        <row r="2">
          <cell r="A2" t="str">
            <v>BRANŻA SANITARNA - Kanalizacja sanitarna</v>
          </cell>
        </row>
      </sheetData>
      <sheetData sheetId="17">
        <row r="2">
          <cell r="A2" t="str">
            <v>BRANŻA SANITARNA - Odwodnienie drogi</v>
          </cell>
        </row>
      </sheetData>
      <sheetData sheetId="18">
        <row r="2">
          <cell r="A2" t="str">
            <v>BRANŻA SANITARNA - Sieć gazowa</v>
          </cell>
        </row>
      </sheetData>
      <sheetData sheetId="19">
        <row r="2">
          <cell r="A2" t="str">
            <v>BRANŻA TELETECHNICZNA</v>
          </cell>
        </row>
      </sheetData>
      <sheetData sheetId="20">
        <row r="2">
          <cell r="A2" t="str">
            <v>BRANŻA SRK</v>
          </cell>
        </row>
      </sheetData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ota_slownie"/>
      <sheetName val="str_tyt"/>
      <sheetName val="ocho"/>
      <sheetName val="wyt"/>
      <sheetName val="ZZK"/>
      <sheetName val="dm00"/>
      <sheetName val="DR"/>
      <sheetName val="TD"/>
      <sheetName val="ŚO"/>
      <sheetName val="PKP - mko"/>
      <sheetName val="PKP_ki"/>
      <sheetName val="EN"/>
      <sheetName val="EZ"/>
      <sheetName val="OŚ"/>
      <sheetName val="W"/>
      <sheetName val="KS"/>
      <sheetName val="OD"/>
      <sheetName val="G"/>
      <sheetName val="TEL"/>
      <sheetName val="Zał.T1"/>
      <sheetName val="Załącznik EN"/>
      <sheetName val="SRK"/>
      <sheetName val="Komunikacja zastępc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 WzórProp.Cen."/>
      <sheetName val="02 Zapyt."/>
      <sheetName val="02A Zapyt. rev01"/>
      <sheetName val="03 SpisFirm"/>
      <sheetName val="04 Zapotrzeb."/>
      <sheetName val="05 Tab.Porówn.OFERT"/>
      <sheetName val="06 Tab.Porówn.NEG."/>
      <sheetName val="07 Zlec."/>
      <sheetName val="07A Zlec.ANEKS"/>
      <sheetName val="08 PismoZL"/>
      <sheetName val="09 Zapr."/>
      <sheetName val="10 Podz."/>
      <sheetName val="Pomocniczy"/>
      <sheetName val="Moduł1"/>
      <sheetName val="106.przepust dk36"/>
    </sheetNames>
    <sheetDataSet>
      <sheetData sheetId="0"/>
      <sheetData sheetId="1">
        <row r="5">
          <cell r="F5" t="str">
            <v>PXM/PPO2014//627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PPO</v>
          </cell>
        </row>
        <row r="4">
          <cell r="C4">
            <v>2014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gólne"/>
      <sheetName val="Przyczółek lewy"/>
      <sheetName val="Filar 1"/>
      <sheetName val="Filar 2"/>
      <sheetName val="Filar 3"/>
      <sheetName val="Przyczółek prawy"/>
      <sheetName val="Pomost"/>
      <sheetName val="SUMA"/>
      <sheetName val="Quantities Calculations"/>
      <sheetName val="przedmiary"/>
      <sheetName val="Wyniki"/>
      <sheetName val="Pomocnicze"/>
    </sheetNames>
    <sheetDataSet>
      <sheetData sheetId="0">
        <row r="2">
          <cell r="E2">
            <v>1</v>
          </cell>
        </row>
        <row r="4">
          <cell r="E4">
            <v>0</v>
          </cell>
        </row>
        <row r="6">
          <cell r="B6">
            <v>2.4</v>
          </cell>
          <cell r="E6">
            <v>6.5</v>
          </cell>
          <cell r="H6">
            <v>1</v>
          </cell>
        </row>
        <row r="18">
          <cell r="E18">
            <v>33</v>
          </cell>
        </row>
        <row r="19">
          <cell r="E19">
            <v>0</v>
          </cell>
        </row>
        <row r="26">
          <cell r="E26">
            <v>0</v>
          </cell>
        </row>
        <row r="27">
          <cell r="E27">
            <v>66</v>
          </cell>
        </row>
        <row r="28">
          <cell r="E28">
            <v>66</v>
          </cell>
        </row>
        <row r="29">
          <cell r="E29">
            <v>66</v>
          </cell>
        </row>
        <row r="30">
          <cell r="E30">
            <v>9.9</v>
          </cell>
        </row>
        <row r="31">
          <cell r="E31">
            <v>653.4</v>
          </cell>
        </row>
        <row r="33">
          <cell r="B33">
            <v>1</v>
          </cell>
          <cell r="E33">
            <v>1</v>
          </cell>
          <cell r="H33">
            <v>1</v>
          </cell>
        </row>
        <row r="34">
          <cell r="E34">
            <v>5.5</v>
          </cell>
        </row>
        <row r="37">
          <cell r="E37">
            <v>7850</v>
          </cell>
        </row>
        <row r="39">
          <cell r="E39">
            <v>6</v>
          </cell>
        </row>
        <row r="41">
          <cell r="E41">
            <v>0.1</v>
          </cell>
        </row>
        <row r="42">
          <cell r="E42">
            <v>1</v>
          </cell>
        </row>
        <row r="43">
          <cell r="E43">
            <v>0.1</v>
          </cell>
        </row>
        <row r="45">
          <cell r="E45">
            <v>0.45</v>
          </cell>
        </row>
        <row r="47">
          <cell r="E47" t="str">
            <v>nie</v>
          </cell>
        </row>
        <row r="49">
          <cell r="E49">
            <v>1</v>
          </cell>
        </row>
        <row r="51">
          <cell r="E51">
            <v>4</v>
          </cell>
        </row>
        <row r="52">
          <cell r="E52">
            <v>2</v>
          </cell>
        </row>
        <row r="54">
          <cell r="E54">
            <v>1</v>
          </cell>
        </row>
        <row r="56">
          <cell r="E56">
            <v>12</v>
          </cell>
        </row>
        <row r="58">
          <cell r="E58">
            <v>1.02</v>
          </cell>
        </row>
        <row r="60">
          <cell r="E60">
            <v>2.5</v>
          </cell>
        </row>
        <row r="62">
          <cell r="E62">
            <v>0.9</v>
          </cell>
        </row>
        <row r="63">
          <cell r="E63">
            <v>1</v>
          </cell>
        </row>
        <row r="64">
          <cell r="E64">
            <v>1</v>
          </cell>
        </row>
        <row r="66">
          <cell r="E66">
            <v>10</v>
          </cell>
        </row>
        <row r="67">
          <cell r="E67" t="str">
            <v>nie</v>
          </cell>
        </row>
        <row r="71">
          <cell r="E71" t="str">
            <v>typ 2 (150x40mm)</v>
          </cell>
        </row>
        <row r="72">
          <cell r="E72" t="str">
            <v>typ 2 (150x40mm)</v>
          </cell>
        </row>
        <row r="73">
          <cell r="E73" t="str">
            <v>typ 1 (70x15mm)</v>
          </cell>
        </row>
        <row r="75">
          <cell r="E75" t="str">
            <v>typ 1 (70x15mm)</v>
          </cell>
        </row>
        <row r="76">
          <cell r="E76">
            <v>1</v>
          </cell>
        </row>
        <row r="77">
          <cell r="E77">
            <v>0.5</v>
          </cell>
        </row>
      </sheetData>
      <sheetData sheetId="1"/>
      <sheetData sheetId="2">
        <row r="12">
          <cell r="B12">
            <v>1.5707963267948966</v>
          </cell>
        </row>
      </sheetData>
      <sheetData sheetId="3"/>
      <sheetData sheetId="4"/>
      <sheetData sheetId="5">
        <row r="3">
          <cell r="B3">
            <v>12.7</v>
          </cell>
          <cell r="H3">
            <v>14</v>
          </cell>
        </row>
        <row r="16">
          <cell r="B16">
            <v>1.1519173063162575</v>
          </cell>
        </row>
      </sheetData>
      <sheetData sheetId="6"/>
      <sheetData sheetId="7">
        <row r="551">
          <cell r="F551">
            <v>93.738000000000014</v>
          </cell>
        </row>
        <row r="552">
          <cell r="F552">
            <v>92.05</v>
          </cell>
        </row>
        <row r="553">
          <cell r="F553">
            <v>27.099999999999998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estawienie"/>
      <sheetName val="cz 1 "/>
      <sheetName val="cz 2"/>
      <sheetName val="KOB"/>
      <sheetName val="01cz1"/>
      <sheetName val="02cz1"/>
      <sheetName val="03cz1"/>
      <sheetName val="04cz1"/>
      <sheetName val="05cz1"/>
      <sheetName val="06cz1"/>
      <sheetName val="07cz1"/>
      <sheetName val="08cz1"/>
      <sheetName val="09cz1"/>
      <sheetName val="10cz1"/>
      <sheetName val="11.1cz1"/>
      <sheetName val="11.2cz1"/>
      <sheetName val="11.3cz1"/>
      <sheetName val="11.4cz1"/>
      <sheetName val="01cz2"/>
      <sheetName val="02cz2"/>
      <sheetName val="03c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orys"/>
      <sheetName val="Zestawienie RMS"/>
      <sheetName val="Tabela elementów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1"/>
      <sheetName val="D2_odc_I"/>
      <sheetName val="D3_odc_II"/>
      <sheetName val="D4-WS-1"/>
      <sheetName val="D5-WD2"/>
      <sheetName val="D6-WS3"/>
      <sheetName val="D7-ws3a"/>
      <sheetName val="D8-WS4"/>
      <sheetName val="D9-ws5"/>
      <sheetName val="D10-ws6"/>
      <sheetName val="D11-wd7"/>
      <sheetName val="D12-wd7 A"/>
      <sheetName val="D13-wd7 B"/>
      <sheetName val="!D14-MS-8"/>
      <sheetName val="D15-wd9"/>
      <sheetName val="D16-wd10 (2)"/>
      <sheetName val="D17-wd11"/>
      <sheetName val="D18-Most tymczas."/>
      <sheetName val="zbiorcz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ział_ogólny"/>
      <sheetName val="zzk"/>
      <sheetName val="drogówka  "/>
      <sheetName val="drogówka_docel"/>
      <sheetName val="wodoc_"/>
      <sheetName val="gaz śred cis"/>
      <sheetName val="GW1_GW2"/>
      <sheetName val="2GW1_2GW2 "/>
      <sheetName val="3GW1_3GW2"/>
      <sheetName val="4GW1_4GW2 "/>
      <sheetName val="5GW1_5GW2"/>
      <sheetName val="6GW1_6GW2"/>
      <sheetName val="7GW1_7GW2"/>
      <sheetName val="8GW1_8GW2"/>
      <sheetName val="kan san graw"/>
      <sheetName val="kan san tłoczna"/>
      <sheetName val="kan deszczowa"/>
      <sheetName val="sieć elektr_Śn"/>
      <sheetName val="sieć elektr_NN"/>
      <sheetName val="ENERGETYKA wn"/>
      <sheetName val="ENERGETYKA wn _220_"/>
      <sheetName val="oświetl"/>
      <sheetName val="sygnaliz świet"/>
      <sheetName val="telet"/>
      <sheetName val="odwodnienie "/>
      <sheetName val="odwodnienie_docelowe"/>
      <sheetName val="wodoc_ Rataje_Wielka Wieś"/>
      <sheetName val="mostowe"/>
      <sheetName val="Obiekt nr 1 w km 4_050_53 "/>
      <sheetName val="Obiekt nr 2 w km 5_451_91 "/>
      <sheetName val="Obiekt nr 3 w km 6_427_80 "/>
      <sheetName val="Obiekt nr 4 w km 9_339_09"/>
      <sheetName val="Obiekt nr 5 w km 10_005_54 "/>
      <sheetName val="Obiekt nr 6 w km 10_836_34 "/>
      <sheetName val="Obiekt nr 7 w km 12_622_09 "/>
      <sheetName val="Obiekt nr 8 w km 13_161_84 "/>
      <sheetName val="Obiekt nr 9 w km 14_149_26 "/>
      <sheetName val="Obiekt nr 10 w km 14_460_12 "/>
      <sheetName val="Obiekt nr 11 w km 15_081_32 "/>
      <sheetName val="Hydrofornia Rataje"/>
      <sheetName val="Hydrofornia Wielka Wie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 ROBÓT 3"/>
      <sheetName val="wyliczenia"/>
      <sheetName val="Arkusz4"/>
      <sheetName val="KP"/>
      <sheetName val="PRZEDMIAR_ROBÓT_3"/>
      <sheetName val="Przyczółek prawy"/>
      <sheetName val="SUMA"/>
      <sheetName val="Filar 1"/>
      <sheetName val="Ogólne"/>
      <sheetName val="106.przepust dk36"/>
      <sheetName val="cash"/>
    </sheetNames>
    <sheetDataSet>
      <sheetData sheetId="0">
        <row r="4">
          <cell r="C4" t="str">
            <v>M.01</v>
          </cell>
        </row>
      </sheetData>
      <sheetData sheetId="1" refreshError="1"/>
      <sheetData sheetId="2">
        <row r="4">
          <cell r="C4" t="str">
            <v>M.01</v>
          </cell>
          <cell r="D4" t="str">
            <v>.00</v>
          </cell>
          <cell r="E4" t="str">
            <v>.00</v>
          </cell>
          <cell r="G4" t="str">
            <v>ROBOTY PRZYGOTOWAWCZE</v>
          </cell>
        </row>
        <row r="6">
          <cell r="B6" t="str">
            <v>1.</v>
          </cell>
          <cell r="C6" t="str">
            <v>M.01</v>
          </cell>
          <cell r="D6" t="str">
            <v>.01</v>
          </cell>
          <cell r="E6" t="str">
            <v>.01</v>
          </cell>
          <cell r="F6" t="str">
            <v>.11</v>
          </cell>
          <cell r="G6" t="str">
            <v>Wytyczenie obiektu</v>
          </cell>
          <cell r="J6" t="str">
            <v>rycz.</v>
          </cell>
          <cell r="K6">
            <v>1</v>
          </cell>
        </row>
        <row r="8">
          <cell r="G8" t="str">
            <v>Roboty związane z wytyczeniem i obsługą geodezyjną budowy obiektu</v>
          </cell>
          <cell r="H8">
            <v>1</v>
          </cell>
          <cell r="I8" t="str">
            <v>rycz.</v>
          </cell>
        </row>
        <row r="10">
          <cell r="G10" t="str">
            <v>Osadzenie znaków wysokościowych</v>
          </cell>
          <cell r="H10">
            <v>26</v>
          </cell>
          <cell r="I10" t="str">
            <v>szt.</v>
          </cell>
        </row>
        <row r="11">
          <cell r="G11" t="str">
            <v>(wg rys.WY.07)</v>
          </cell>
        </row>
        <row r="13">
          <cell r="G13" t="str">
            <v>Osadzenie stałych punktów wysokościowych</v>
          </cell>
          <cell r="H13">
            <v>1</v>
          </cell>
          <cell r="I13" t="str">
            <v>szt.</v>
          </cell>
        </row>
        <row r="16">
          <cell r="C16" t="str">
            <v>M.11</v>
          </cell>
          <cell r="D16" t="str">
            <v>.00</v>
          </cell>
          <cell r="E16" t="str">
            <v>.00</v>
          </cell>
          <cell r="G16" t="str">
            <v>FUNDAMENTOWANIE</v>
          </cell>
        </row>
        <row r="18">
          <cell r="B18" t="str">
            <v>2.</v>
          </cell>
          <cell r="C18" t="str">
            <v>M.11</v>
          </cell>
          <cell r="D18" t="str">
            <v>.01</v>
          </cell>
          <cell r="E18" t="str">
            <v>.02</v>
          </cell>
          <cell r="F18" t="str">
            <v>.11</v>
          </cell>
          <cell r="G18" t="str">
            <v>Wykonanie wykopów fundamentowych w gruntach nieskalistych</v>
          </cell>
          <cell r="J18" t="str">
            <v>m3</v>
          </cell>
          <cell r="K18">
            <v>967</v>
          </cell>
        </row>
        <row r="20">
          <cell r="G20" t="str">
            <v>Wykonanie wykopów wraz z odwodnieniem i zabezpieczeniem skarp oraz projektami roboczymi:</v>
          </cell>
        </row>
        <row r="22">
          <cell r="G22" t="str">
            <v>przyczółek A:</v>
          </cell>
        </row>
        <row r="23">
          <cell r="H23">
            <v>274</v>
          </cell>
          <cell r="I23" t="str">
            <v>m3</v>
          </cell>
        </row>
        <row r="24">
          <cell r="G24" t="str">
            <v>filar B:</v>
          </cell>
        </row>
        <row r="25">
          <cell r="H25">
            <v>342</v>
          </cell>
          <cell r="I25" t="str">
            <v>m3</v>
          </cell>
        </row>
        <row r="26">
          <cell r="G26" t="str">
            <v>przyczółek C:</v>
          </cell>
        </row>
        <row r="27">
          <cell r="H27">
            <v>351</v>
          </cell>
          <cell r="I27" t="str">
            <v>m3</v>
          </cell>
        </row>
        <row r="28">
          <cell r="G28" t="str">
            <v>Razem:</v>
          </cell>
          <cell r="H28">
            <v>967</v>
          </cell>
          <cell r="I28" t="str">
            <v>m3</v>
          </cell>
        </row>
        <row r="29">
          <cell r="H29">
            <v>1079</v>
          </cell>
          <cell r="I29" t="str">
            <v>m3</v>
          </cell>
        </row>
        <row r="30">
          <cell r="C30" t="str">
            <v>M.11</v>
          </cell>
          <cell r="D30" t="str">
            <v>.01</v>
          </cell>
          <cell r="E30" t="str">
            <v>.04</v>
          </cell>
          <cell r="F30" t="str">
            <v>.11</v>
          </cell>
          <cell r="G30" t="str">
            <v>Zasypanie wykopów z zagęszczeniem z gruntu przepuszczalnego</v>
          </cell>
          <cell r="H30">
            <v>3801</v>
          </cell>
          <cell r="I30" t="str">
            <v>m3</v>
          </cell>
          <cell r="J30" t="str">
            <v>m3</v>
          </cell>
          <cell r="K30">
            <v>1316</v>
          </cell>
        </row>
        <row r="32">
          <cell r="B32" t="str">
            <v>3.</v>
          </cell>
          <cell r="C32" t="str">
            <v>M.11</v>
          </cell>
          <cell r="D32" t="str">
            <v>.01</v>
          </cell>
          <cell r="E32" t="str">
            <v>.04</v>
          </cell>
          <cell r="F32" t="str">
            <v>.11</v>
          </cell>
          <cell r="G32" t="str">
            <v>Zasypanie wykopów fundamentowych oraz zasypka przestrzeni za przyczółkami i formowanie skarp i stożków nasypowych:</v>
          </cell>
          <cell r="J32" t="str">
            <v>m3</v>
          </cell>
          <cell r="K32">
            <v>4647</v>
          </cell>
        </row>
        <row r="34">
          <cell r="G34" t="str">
            <v>przyczółek A:</v>
          </cell>
        </row>
        <row r="35">
          <cell r="H35">
            <v>602</v>
          </cell>
          <cell r="I35" t="str">
            <v>m3</v>
          </cell>
        </row>
        <row r="36">
          <cell r="G36" t="str">
            <v>filar B:</v>
          </cell>
        </row>
        <row r="37">
          <cell r="G37" t="str">
            <v>1300+387+47</v>
          </cell>
          <cell r="H37">
            <v>248</v>
          </cell>
          <cell r="I37" t="str">
            <v>m3</v>
          </cell>
        </row>
        <row r="38">
          <cell r="G38" t="str">
            <v>przyczółek C:</v>
          </cell>
        </row>
        <row r="39">
          <cell r="G39" t="str">
            <v>486</v>
          </cell>
          <cell r="H39">
            <v>466</v>
          </cell>
          <cell r="I39" t="str">
            <v>m3</v>
          </cell>
        </row>
        <row r="40">
          <cell r="G40" t="str">
            <v>Razem:</v>
          </cell>
          <cell r="H40">
            <v>1316</v>
          </cell>
          <cell r="I40" t="str">
            <v>m3</v>
          </cell>
        </row>
        <row r="41">
          <cell r="G41" t="str">
            <v>402</v>
          </cell>
          <cell r="H41">
            <v>402</v>
          </cell>
          <cell r="I41" t="str">
            <v>m3</v>
          </cell>
        </row>
        <row r="42">
          <cell r="C42" t="str">
            <v>M.11</v>
          </cell>
          <cell r="D42" t="str">
            <v>.01</v>
          </cell>
          <cell r="E42" t="str">
            <v>.04</v>
          </cell>
          <cell r="F42" t="str">
            <v>.12</v>
          </cell>
          <cell r="G42" t="str">
            <v>Zasypanie wykopów z zagęszczeniem z gruntu nieprzepuszczalnego</v>
          </cell>
          <cell r="J42" t="str">
            <v>m3</v>
          </cell>
          <cell r="K42">
            <v>591</v>
          </cell>
        </row>
        <row r="43">
          <cell r="G43" t="str">
            <v>1487+482+56</v>
          </cell>
          <cell r="H43">
            <v>2025</v>
          </cell>
          <cell r="I43" t="str">
            <v>m3</v>
          </cell>
        </row>
        <row r="44">
          <cell r="G44" t="str">
            <v>Zasypanie wykopów fundamentowych oraz formowanie warstwy nieprzepuszczalnej nad fundamentem przyczółka:</v>
          </cell>
          <cell r="H44">
            <v>4647</v>
          </cell>
          <cell r="I44" t="str">
            <v>m3</v>
          </cell>
        </row>
        <row r="46">
          <cell r="B46" t="str">
            <v>4.</v>
          </cell>
          <cell r="C46" t="str">
            <v>M.11</v>
          </cell>
          <cell r="D46" t="str">
            <v>.01</v>
          </cell>
          <cell r="E46" t="str">
            <v>.04</v>
          </cell>
          <cell r="F46" t="str">
            <v>.12</v>
          </cell>
          <cell r="G46" t="str">
            <v>przyczółek A:</v>
          </cell>
          <cell r="J46" t="str">
            <v>m3</v>
          </cell>
          <cell r="K46">
            <v>1694</v>
          </cell>
        </row>
        <row r="47">
          <cell r="H47">
            <v>262</v>
          </cell>
          <cell r="I47" t="str">
            <v>m3</v>
          </cell>
        </row>
        <row r="48">
          <cell r="G48" t="str">
            <v>filar B:</v>
          </cell>
        </row>
        <row r="49">
          <cell r="H49">
            <v>0</v>
          </cell>
          <cell r="I49" t="str">
            <v>m3</v>
          </cell>
        </row>
        <row r="50">
          <cell r="G50" t="str">
            <v>przyczółek C:</v>
          </cell>
        </row>
        <row r="51">
          <cell r="H51">
            <v>329</v>
          </cell>
          <cell r="I51" t="str">
            <v>m3</v>
          </cell>
        </row>
        <row r="52">
          <cell r="G52" t="str">
            <v>Razem:</v>
          </cell>
          <cell r="H52">
            <v>591</v>
          </cell>
          <cell r="I52" t="str">
            <v>m3</v>
          </cell>
        </row>
        <row r="53">
          <cell r="G53" t="str">
            <v>954</v>
          </cell>
          <cell r="H53">
            <v>848</v>
          </cell>
          <cell r="I53" t="str">
            <v>m3</v>
          </cell>
        </row>
        <row r="54">
          <cell r="C54" t="str">
            <v>M.12</v>
          </cell>
          <cell r="D54" t="str">
            <v>.00</v>
          </cell>
          <cell r="E54" t="str">
            <v>.00</v>
          </cell>
          <cell r="G54" t="str">
            <v>ZBROJENIE</v>
          </cell>
          <cell r="H54">
            <v>1694</v>
          </cell>
          <cell r="I54" t="str">
            <v>m3</v>
          </cell>
        </row>
        <row r="56">
          <cell r="B56" t="str">
            <v>5.</v>
          </cell>
          <cell r="C56" t="str">
            <v>M.12</v>
          </cell>
          <cell r="D56" t="str">
            <v>.01</v>
          </cell>
          <cell r="E56" t="str">
            <v>.01</v>
          </cell>
          <cell r="F56" t="str">
            <v>.11</v>
          </cell>
          <cell r="G56" t="str">
            <v>Zbrojenie stalą klasy A-I</v>
          </cell>
          <cell r="J56" t="str">
            <v>kg</v>
          </cell>
          <cell r="K56">
            <v>1013</v>
          </cell>
        </row>
        <row r="57">
          <cell r="I57" t="str">
            <v>pale ? 1500 L=16,0m</v>
          </cell>
          <cell r="J57" t="str">
            <v>szt.</v>
          </cell>
          <cell r="K57">
            <v>40</v>
          </cell>
        </row>
        <row r="58">
          <cell r="G58" t="str">
            <v>Przygotowanie i montaż zbrojenia na budowie stalą klasy A-I (wg wykazów zbrojenia w części rysunkowej):</v>
          </cell>
          <cell r="I58" t="str">
            <v>pale ? 1500 L=20,0m</v>
          </cell>
          <cell r="J58" t="str">
            <v>szt.</v>
          </cell>
          <cell r="K58">
            <v>52</v>
          </cell>
        </row>
        <row r="60">
          <cell r="E60" t="str">
            <v>a)</v>
          </cell>
          <cell r="G60" t="str">
            <v>przyczółek A (wg rys.PO.03.02)</v>
          </cell>
          <cell r="H60">
            <v>400</v>
          </cell>
          <cell r="I60" t="str">
            <v>kg</v>
          </cell>
        </row>
        <row r="61">
          <cell r="G61" t="str">
            <v>filar B (wg rys. PO.05)</v>
          </cell>
          <cell r="H61">
            <v>213</v>
          </cell>
          <cell r="I61" t="str">
            <v>kg</v>
          </cell>
        </row>
        <row r="62">
          <cell r="G62" t="str">
            <v>przyczółek C (wg rys. PO.07.02)</v>
          </cell>
          <cell r="H62">
            <v>400</v>
          </cell>
          <cell r="I62" t="str">
            <v>kg</v>
          </cell>
        </row>
        <row r="63">
          <cell r="G63" t="str">
            <v>Razem:</v>
          </cell>
          <cell r="H63">
            <v>1013</v>
          </cell>
          <cell r="I63" t="str">
            <v>kg</v>
          </cell>
        </row>
        <row r="64">
          <cell r="G64" t="str">
            <v>Na 1 pal:</v>
          </cell>
        </row>
        <row r="65">
          <cell r="C65" t="str">
            <v>M.12</v>
          </cell>
          <cell r="D65" t="str">
            <v>.01</v>
          </cell>
          <cell r="E65" t="str">
            <v>.03</v>
          </cell>
          <cell r="F65" t="str">
            <v>.11</v>
          </cell>
          <cell r="G65" t="str">
            <v>Zbrojenie stalą klasy A-IIIN</v>
          </cell>
          <cell r="J65" t="str">
            <v>kg</v>
          </cell>
          <cell r="K65">
            <v>106627</v>
          </cell>
        </row>
        <row r="66">
          <cell r="G66" t="str">
            <v xml:space="preserve"> - zbrojenie stalą A-I: 305,0kg</v>
          </cell>
        </row>
        <row r="67">
          <cell r="G67" t="str">
            <v>Przygotowanie i montaż zbrojenia na budowie stalą klasy A-IIIN (wg wykazów zbrojenia w części rysunkowej):</v>
          </cell>
        </row>
        <row r="68">
          <cell r="G68" t="str">
            <v xml:space="preserve"> - wiercenie otworu w rurze obsadowej:  28,5m3</v>
          </cell>
        </row>
        <row r="69">
          <cell r="G69" t="str">
            <v>przyczółek A (wg rys.PO.03.02)</v>
          </cell>
          <cell r="H69">
            <v>17171</v>
          </cell>
          <cell r="I69" t="str">
            <v>kg</v>
          </cell>
        </row>
        <row r="70">
          <cell r="G70" t="str">
            <v>filar B (wg rys. PO.05)</v>
          </cell>
          <cell r="H70">
            <v>11908</v>
          </cell>
          <cell r="I70" t="str">
            <v>kg</v>
          </cell>
        </row>
        <row r="71">
          <cell r="E71" t="str">
            <v>b)</v>
          </cell>
          <cell r="G71" t="str">
            <v>przyczółek C (wg rys. PO.07.02)</v>
          </cell>
          <cell r="H71">
            <v>16546</v>
          </cell>
          <cell r="I71" t="str">
            <v>kg</v>
          </cell>
        </row>
        <row r="72">
          <cell r="G72" t="str">
            <v>ustrój nośny (wg rys. UN.02 i UN.03)</v>
          </cell>
          <cell r="H72">
            <v>47514</v>
          </cell>
          <cell r="I72" t="str">
            <v>kg</v>
          </cell>
        </row>
        <row r="73">
          <cell r="G73" t="str">
            <v>płyty przejściowe (wg rys. WY.02)</v>
          </cell>
          <cell r="H73">
            <v>4500</v>
          </cell>
          <cell r="I73" t="str">
            <v>kg</v>
          </cell>
        </row>
        <row r="74">
          <cell r="G74" t="str">
            <v>kapy chodnikowe (wg rys.WY.03)</v>
          </cell>
          <cell r="H74">
            <v>8988</v>
          </cell>
          <cell r="I74" t="str">
            <v>kg</v>
          </cell>
        </row>
        <row r="75">
          <cell r="G75" t="str">
            <v>Razem:</v>
          </cell>
          <cell r="H75">
            <v>106627</v>
          </cell>
          <cell r="I75" t="str">
            <v>kg</v>
          </cell>
        </row>
        <row r="76">
          <cell r="G76" t="str">
            <v xml:space="preserve"> - beton B30 (C25/30): 35,5m3</v>
          </cell>
        </row>
        <row r="77">
          <cell r="C77" t="str">
            <v>M.12</v>
          </cell>
          <cell r="D77" t="str">
            <v>.02</v>
          </cell>
          <cell r="E77" t="str">
            <v>.01</v>
          </cell>
          <cell r="F77" t="str">
            <v>.12</v>
          </cell>
          <cell r="G77" t="str">
            <v>Stal sprężająca - kable 19 Ø 0,6"</v>
          </cell>
          <cell r="J77" t="str">
            <v>kg</v>
          </cell>
          <cell r="K77">
            <v>13556</v>
          </cell>
        </row>
        <row r="78">
          <cell r="G78" t="str">
            <v xml:space="preserve"> - zbrojenie stalą A-IIIN: 3484,0kg</v>
          </cell>
        </row>
        <row r="79">
          <cell r="G79" t="str">
            <v>Kable sprężające 22 Ø 0,6" (wg rys. UN.03):</v>
          </cell>
          <cell r="H79">
            <v>13556</v>
          </cell>
          <cell r="I79" t="str">
            <v>kg</v>
          </cell>
        </row>
        <row r="80">
          <cell r="G80" t="str">
            <v xml:space="preserve"> - długość osłonek: L=2x254=508,0m</v>
          </cell>
        </row>
        <row r="81">
          <cell r="G81" t="str">
            <v xml:space="preserve"> - zakotwienia czynne: 16szt.</v>
          </cell>
        </row>
        <row r="82">
          <cell r="C82" t="str">
            <v>M.12</v>
          </cell>
          <cell r="D82" t="str">
            <v>.00</v>
          </cell>
          <cell r="E82" t="str">
            <v>.00</v>
          </cell>
          <cell r="G82" t="str">
            <v xml:space="preserve"> - naciąg dwustronny</v>
          </cell>
        </row>
        <row r="84">
          <cell r="B84" t="str">
            <v>6.</v>
          </cell>
          <cell r="C84" t="str">
            <v>M.13</v>
          </cell>
          <cell r="D84" t="str">
            <v>.00</v>
          </cell>
          <cell r="E84" t="str">
            <v>.00</v>
          </cell>
          <cell r="F84" t="str">
            <v>.11</v>
          </cell>
          <cell r="G84" t="str">
            <v>BETON</v>
          </cell>
          <cell r="J84" t="str">
            <v>kg</v>
          </cell>
          <cell r="K84">
            <v>4634</v>
          </cell>
        </row>
        <row r="86">
          <cell r="C86" t="str">
            <v>M.13</v>
          </cell>
          <cell r="D86" t="str">
            <v>.01</v>
          </cell>
          <cell r="E86" t="str">
            <v>.01</v>
          </cell>
          <cell r="F86" t="str">
            <v>.11</v>
          </cell>
          <cell r="G86" t="str">
            <v>Beton podpór B35 (C30/37)</v>
          </cell>
          <cell r="J86" t="str">
            <v>m3</v>
          </cell>
          <cell r="K86">
            <v>472</v>
          </cell>
        </row>
        <row r="88">
          <cell r="G88" t="str">
            <v>Beton podpór B35 (C30/37):</v>
          </cell>
          <cell r="H88">
            <v>1332</v>
          </cell>
          <cell r="I88" t="str">
            <v>kg</v>
          </cell>
        </row>
        <row r="89">
          <cell r="G89" t="str">
            <v>filar B (wg rys. PO.06)</v>
          </cell>
          <cell r="H89">
            <v>996</v>
          </cell>
          <cell r="I89" t="str">
            <v>kg</v>
          </cell>
        </row>
        <row r="90">
          <cell r="G90" t="str">
            <v>przyczółek A (wg rys.PO.02):</v>
          </cell>
          <cell r="H90">
            <v>217</v>
          </cell>
          <cell r="I90" t="str">
            <v>m3</v>
          </cell>
        </row>
        <row r="91">
          <cell r="G91" t="str">
            <v xml:space="preserve"> - deskowanie 363m2</v>
          </cell>
          <cell r="H91">
            <v>1310</v>
          </cell>
          <cell r="I91" t="str">
            <v>kg</v>
          </cell>
        </row>
        <row r="92">
          <cell r="G92" t="str">
            <v>filar B (wg rys.PO.04):</v>
          </cell>
          <cell r="H92">
            <v>43</v>
          </cell>
          <cell r="I92" t="str">
            <v>m3</v>
          </cell>
        </row>
        <row r="93">
          <cell r="G93" t="str">
            <v xml:space="preserve"> - deskowanie 31,2m2</v>
          </cell>
        </row>
        <row r="94">
          <cell r="B94" t="str">
            <v>7.</v>
          </cell>
          <cell r="C94" t="str">
            <v>M.12</v>
          </cell>
          <cell r="D94" t="str">
            <v>.01</v>
          </cell>
          <cell r="E94" t="str">
            <v>.03</v>
          </cell>
          <cell r="F94" t="str">
            <v>.11</v>
          </cell>
          <cell r="G94" t="str">
            <v>przyczółek C (wg rys.PO.06):</v>
          </cell>
          <cell r="H94">
            <v>212</v>
          </cell>
          <cell r="I94" t="str">
            <v>m3</v>
          </cell>
          <cell r="J94" t="str">
            <v>kg</v>
          </cell>
          <cell r="K94">
            <v>402146</v>
          </cell>
        </row>
        <row r="95">
          <cell r="G95" t="str">
            <v xml:space="preserve"> - deskowanie 360m2</v>
          </cell>
        </row>
        <row r="96">
          <cell r="G96" t="str">
            <v>Razem</v>
          </cell>
          <cell r="H96">
            <v>472</v>
          </cell>
          <cell r="I96" t="str">
            <v>m3</v>
          </cell>
        </row>
        <row r="98">
          <cell r="C98" t="str">
            <v>M.13</v>
          </cell>
          <cell r="D98" t="str">
            <v>.01</v>
          </cell>
          <cell r="E98" t="str">
            <v>.01</v>
          </cell>
          <cell r="F98" t="str">
            <v>.12</v>
          </cell>
          <cell r="G98" t="str">
            <v>Beton podpór B40 (C35/45)</v>
          </cell>
          <cell r="H98">
            <v>58290</v>
          </cell>
          <cell r="I98" t="str">
            <v>kg</v>
          </cell>
          <cell r="J98" t="str">
            <v>m3</v>
          </cell>
          <cell r="K98">
            <v>22</v>
          </cell>
        </row>
        <row r="99">
          <cell r="G99" t="str">
            <v>filar B (wg rys. PO.06)</v>
          </cell>
          <cell r="H99">
            <v>43212</v>
          </cell>
          <cell r="I99" t="str">
            <v>kg</v>
          </cell>
        </row>
        <row r="100">
          <cell r="G100" t="str">
            <v>Beton podpór B40 (C35/45):</v>
          </cell>
          <cell r="H100">
            <v>43375</v>
          </cell>
        </row>
        <row r="101">
          <cell r="G101" t="str">
            <v>przyczółek D (wg rys. PO.10.02 i PO.10.05)</v>
          </cell>
          <cell r="H101">
            <v>60559</v>
          </cell>
          <cell r="I101" t="str">
            <v>kg</v>
          </cell>
        </row>
        <row r="102">
          <cell r="G102" t="str">
            <v>filar B (wg rys.PO.04):</v>
          </cell>
          <cell r="H102">
            <v>22</v>
          </cell>
          <cell r="I102" t="str">
            <v>m3</v>
          </cell>
        </row>
        <row r="103">
          <cell r="G103" t="str">
            <v xml:space="preserve"> - deskowanie 69,6m2</v>
          </cell>
          <cell r="H103">
            <v>19976</v>
          </cell>
          <cell r="I103" t="str">
            <v>kg</v>
          </cell>
        </row>
        <row r="104">
          <cell r="G104" t="str">
            <v>Razem</v>
          </cell>
          <cell r="H104">
            <v>22</v>
          </cell>
          <cell r="I104" t="str">
            <v>m3</v>
          </cell>
        </row>
        <row r="105">
          <cell r="G105" t="str">
            <v>Razem:</v>
          </cell>
          <cell r="H105">
            <v>402146</v>
          </cell>
          <cell r="I105" t="str">
            <v>kg</v>
          </cell>
        </row>
        <row r="106">
          <cell r="C106" t="str">
            <v>M.13</v>
          </cell>
          <cell r="D106" t="str">
            <v>.01</v>
          </cell>
          <cell r="E106" t="str">
            <v>.02</v>
          </cell>
          <cell r="F106" t="str">
            <v>.11</v>
          </cell>
          <cell r="G106" t="str">
            <v>Beton płyt przejściowych B40 (C35/45)</v>
          </cell>
          <cell r="J106" t="str">
            <v>m3</v>
          </cell>
          <cell r="K106">
            <v>33</v>
          </cell>
        </row>
        <row r="107">
          <cell r="C107" t="str">
            <v>M.13</v>
          </cell>
          <cell r="D107" t="str">
            <v>.00</v>
          </cell>
          <cell r="E107" t="str">
            <v>.00</v>
          </cell>
          <cell r="G107" t="str">
            <v>BETON</v>
          </cell>
        </row>
        <row r="108">
          <cell r="G108" t="str">
            <v>Beton płyt przejściowych B40 (C35/45):</v>
          </cell>
        </row>
        <row r="109">
          <cell r="B109" t="str">
            <v>8.</v>
          </cell>
          <cell r="C109" t="str">
            <v>M.13</v>
          </cell>
          <cell r="D109" t="str">
            <v>.01</v>
          </cell>
          <cell r="E109" t="str">
            <v>.01</v>
          </cell>
          <cell r="F109" t="str">
            <v>.11</v>
          </cell>
          <cell r="G109" t="str">
            <v>Beton podpór B35 (C30/37)</v>
          </cell>
          <cell r="J109" t="str">
            <v>m3</v>
          </cell>
          <cell r="K109">
            <v>1969</v>
          </cell>
        </row>
        <row r="110">
          <cell r="G110" t="str">
            <v>przyczółek A (wg rys.WY.02):</v>
          </cell>
          <cell r="H110">
            <v>16.5</v>
          </cell>
          <cell r="I110" t="str">
            <v>m3</v>
          </cell>
        </row>
        <row r="111">
          <cell r="G111" t="str">
            <v xml:space="preserve"> - deskowanie 16,5m2</v>
          </cell>
        </row>
        <row r="112">
          <cell r="G112" t="str">
            <v>przyczółek C (wg rys. WY.02):</v>
          </cell>
          <cell r="H112">
            <v>16.5</v>
          </cell>
          <cell r="I112" t="str">
            <v>m3</v>
          </cell>
        </row>
        <row r="113">
          <cell r="G113" t="str">
            <v xml:space="preserve"> - deskowanie 16,5m2</v>
          </cell>
        </row>
        <row r="114">
          <cell r="G114" t="str">
            <v>Razem</v>
          </cell>
          <cell r="H114">
            <v>33</v>
          </cell>
          <cell r="I114" t="str">
            <v>m3</v>
          </cell>
        </row>
        <row r="115">
          <cell r="G115" t="str">
            <v xml:space="preserve"> - deskowanie: 897,0 m2</v>
          </cell>
        </row>
        <row r="116">
          <cell r="C116" t="str">
            <v>M.13</v>
          </cell>
          <cell r="D116" t="str">
            <v>.01</v>
          </cell>
          <cell r="E116" t="str">
            <v>.03</v>
          </cell>
          <cell r="F116" t="str">
            <v>.13</v>
          </cell>
          <cell r="G116" t="str">
            <v>Beton ustroju nośnego B50 (C40/50)</v>
          </cell>
          <cell r="J116" t="str">
            <v>m3</v>
          </cell>
          <cell r="K116">
            <v>357</v>
          </cell>
        </row>
        <row r="117">
          <cell r="H117">
            <v>264</v>
          </cell>
        </row>
        <row r="118">
          <cell r="G118" t="str">
            <v>Beton ustroju nośnego B50 (C40/50):</v>
          </cell>
        </row>
        <row r="119">
          <cell r="G119" t="str">
            <v>(wg rys.UN.01):</v>
          </cell>
        </row>
        <row r="120">
          <cell r="H120">
            <v>357</v>
          </cell>
          <cell r="I120" t="str">
            <v>m3</v>
          </cell>
        </row>
        <row r="121">
          <cell r="G121" t="str">
            <v xml:space="preserve"> - deskowanie 877m2</v>
          </cell>
        </row>
        <row r="122">
          <cell r="G122" t="str">
            <v>przyczółek D (wg rys. PO.09):</v>
          </cell>
        </row>
        <row r="123">
          <cell r="C123" t="str">
            <v>M.13</v>
          </cell>
          <cell r="D123" t="str">
            <v>.01</v>
          </cell>
          <cell r="E123" t="str">
            <v>.05</v>
          </cell>
          <cell r="F123" t="str">
            <v>.11</v>
          </cell>
          <cell r="G123" t="str">
            <v>Beton kap B40 (C35/45)</v>
          </cell>
          <cell r="H123">
            <v>738</v>
          </cell>
          <cell r="I123" t="str">
            <v>m3</v>
          </cell>
          <cell r="J123" t="str">
            <v>m3</v>
          </cell>
          <cell r="K123">
            <v>79</v>
          </cell>
        </row>
        <row r="124">
          <cell r="G124" t="str">
            <v xml:space="preserve"> - deskowanie: 963,0 m2</v>
          </cell>
        </row>
        <row r="125">
          <cell r="G125" t="str">
            <v>Beton kap B40 (C35/45):</v>
          </cell>
          <cell r="H125">
            <v>1969</v>
          </cell>
          <cell r="I125" t="str">
            <v>m3</v>
          </cell>
        </row>
        <row r="126">
          <cell r="G126" t="str">
            <v>(wg rys.WY.03):</v>
          </cell>
        </row>
        <row r="127">
          <cell r="B127" t="str">
            <v>9.</v>
          </cell>
          <cell r="C127" t="str">
            <v>M.13</v>
          </cell>
          <cell r="D127" t="str">
            <v>.01</v>
          </cell>
          <cell r="E127" t="str">
            <v>.01</v>
          </cell>
          <cell r="F127" t="str">
            <v>.12</v>
          </cell>
          <cell r="G127" t="str">
            <v>0,7*79,1+0,3*79,1</v>
          </cell>
          <cell r="H127">
            <v>79</v>
          </cell>
          <cell r="I127" t="str">
            <v>m3</v>
          </cell>
          <cell r="J127" t="str">
            <v>m3</v>
          </cell>
          <cell r="K127">
            <v>121</v>
          </cell>
        </row>
        <row r="128">
          <cell r="G128" t="str">
            <v xml:space="preserve"> - deskowanie 0,5*79,1+0,5*79,1=158,2m2</v>
          </cell>
        </row>
        <row r="129">
          <cell r="G129" t="str">
            <v>Beton podpór B40 (C35/45):</v>
          </cell>
        </row>
        <row r="130">
          <cell r="C130" t="str">
            <v>M.13</v>
          </cell>
          <cell r="D130" t="str">
            <v>.01</v>
          </cell>
          <cell r="E130" t="str">
            <v>.06</v>
          </cell>
          <cell r="F130" t="str">
            <v>.11</v>
          </cell>
          <cell r="G130" t="str">
            <v>Beton ław pod umocnienie stożków nasypowych B30 (C25/30)</v>
          </cell>
          <cell r="J130" t="str">
            <v>m3</v>
          </cell>
          <cell r="K130">
            <v>13.92</v>
          </cell>
        </row>
        <row r="131">
          <cell r="G131" t="str">
            <v>filar B (wg rys. PO.05):</v>
          </cell>
        </row>
        <row r="132">
          <cell r="G132" t="str">
            <v>Beton ław pod umocnienie stożków nasypowych B30 (C25/30):</v>
          </cell>
          <cell r="H132">
            <v>60</v>
          </cell>
          <cell r="I132" t="str">
            <v>m3</v>
          </cell>
        </row>
        <row r="133">
          <cell r="G133" t="str">
            <v xml:space="preserve"> - deskowanie: 203,0 m2</v>
          </cell>
        </row>
        <row r="134">
          <cell r="G134" t="str">
            <v>0,4*0,6*58</v>
          </cell>
          <cell r="H134">
            <v>13.92</v>
          </cell>
          <cell r="I134" t="str">
            <v>m3</v>
          </cell>
        </row>
        <row r="135">
          <cell r="H135">
            <v>61</v>
          </cell>
          <cell r="I135" t="str">
            <v>m3</v>
          </cell>
        </row>
        <row r="136">
          <cell r="C136" t="str">
            <v>M.13</v>
          </cell>
          <cell r="D136" t="str">
            <v>.02</v>
          </cell>
          <cell r="E136" t="str">
            <v>.01</v>
          </cell>
          <cell r="F136" t="str">
            <v>.11</v>
          </cell>
          <cell r="G136" t="str">
            <v>Beton niekonstrukcyjny B15 (C12/15)</v>
          </cell>
          <cell r="J136" t="str">
            <v>m3</v>
          </cell>
          <cell r="K136">
            <v>85.8</v>
          </cell>
        </row>
        <row r="137">
          <cell r="G137" t="str">
            <v>Razem</v>
          </cell>
          <cell r="H137">
            <v>121</v>
          </cell>
          <cell r="I137" t="str">
            <v>m3</v>
          </cell>
        </row>
        <row r="138">
          <cell r="G138" t="str">
            <v>Beton niekonstrukcyjny B15 (C12/15):</v>
          </cell>
        </row>
        <row r="139">
          <cell r="B139" t="str">
            <v>10.</v>
          </cell>
          <cell r="C139" t="str">
            <v>M.13</v>
          </cell>
          <cell r="D139" t="str">
            <v>.01</v>
          </cell>
          <cell r="E139" t="str">
            <v>.02</v>
          </cell>
          <cell r="F139" t="str">
            <v>.11</v>
          </cell>
          <cell r="G139" t="str">
            <v>Beton płyt przejściowych B40 (C35/45)</v>
          </cell>
          <cell r="J139" t="str">
            <v>m3</v>
          </cell>
          <cell r="K139">
            <v>143.99</v>
          </cell>
        </row>
        <row r="140">
          <cell r="G140" t="str">
            <v>pod fundamentami podpór</v>
          </cell>
        </row>
        <row r="141">
          <cell r="G141" t="str">
            <v>13,0+6,0+25,0</v>
          </cell>
          <cell r="H141">
            <v>44</v>
          </cell>
          <cell r="I141" t="str">
            <v>m3</v>
          </cell>
        </row>
        <row r="142">
          <cell r="G142" t="str">
            <v>pod i nad płytami przejściowymi</v>
          </cell>
        </row>
        <row r="143">
          <cell r="G143" t="str">
            <v>2*7,0</v>
          </cell>
          <cell r="H143">
            <v>14</v>
          </cell>
          <cell r="I143" t="str">
            <v>m3</v>
          </cell>
        </row>
        <row r="144">
          <cell r="G144" t="str">
            <v>pod kapami na skrzydłach przyczółków</v>
          </cell>
          <cell r="H144">
            <v>71.995000000000005</v>
          </cell>
          <cell r="I144" t="str">
            <v>m3</v>
          </cell>
        </row>
        <row r="145">
          <cell r="G145" t="str">
            <v>2*(2,6+0,3)</v>
          </cell>
          <cell r="H145">
            <v>5.8</v>
          </cell>
          <cell r="I145" t="str">
            <v>m3</v>
          </cell>
        </row>
        <row r="146">
          <cell r="G146" t="str">
            <v>warstwy spadkowe na fundamentach podpór</v>
          </cell>
        </row>
        <row r="147">
          <cell r="G147" t="str">
            <v>2x6,0+3,0</v>
          </cell>
          <cell r="H147">
            <v>15</v>
          </cell>
          <cell r="I147" t="str">
            <v>m3</v>
          </cell>
        </row>
        <row r="148">
          <cell r="G148" t="str">
            <v>korytko odwodnienia za płytami przejściowymi</v>
          </cell>
        </row>
        <row r="149">
          <cell r="G149" t="str">
            <v>2*0,45*7,8</v>
          </cell>
          <cell r="H149">
            <v>7</v>
          </cell>
          <cell r="I149" t="str">
            <v>m3</v>
          </cell>
        </row>
        <row r="150">
          <cell r="G150" t="str">
            <v>Razem</v>
          </cell>
          <cell r="H150">
            <v>85.8</v>
          </cell>
          <cell r="I150" t="str">
            <v>m3</v>
          </cell>
        </row>
        <row r="151">
          <cell r="B151" t="str">
            <v>11.</v>
          </cell>
          <cell r="C151" t="str">
            <v>M.13</v>
          </cell>
          <cell r="D151" t="str">
            <v>.01</v>
          </cell>
          <cell r="E151" t="str">
            <v>.03</v>
          </cell>
          <cell r="F151" t="str">
            <v>.12</v>
          </cell>
          <cell r="G151" t="str">
            <v>Beton ustroju nośnego B45 (C35/45)</v>
          </cell>
          <cell r="J151" t="str">
            <v>m3</v>
          </cell>
          <cell r="K151">
            <v>905</v>
          </cell>
        </row>
        <row r="152">
          <cell r="C152" t="str">
            <v>M.14</v>
          </cell>
          <cell r="D152" t="str">
            <v>.00</v>
          </cell>
          <cell r="E152" t="str">
            <v>.00</v>
          </cell>
          <cell r="G152" t="str">
            <v>KONSTRUKCJE STALOWE</v>
          </cell>
        </row>
        <row r="153">
          <cell r="G153" t="str">
            <v>Beton ustroju nośnego B45 (C35/45):</v>
          </cell>
        </row>
        <row r="154">
          <cell r="C154" t="str">
            <v>M.14</v>
          </cell>
          <cell r="D154" t="str">
            <v>.01</v>
          </cell>
          <cell r="E154" t="str">
            <v>.04</v>
          </cell>
          <cell r="F154" t="str">
            <v>.11</v>
          </cell>
          <cell r="G154" t="str">
            <v>Kotwy kap</v>
          </cell>
          <cell r="J154" t="str">
            <v>kg</v>
          </cell>
          <cell r="K154">
            <v>1298</v>
          </cell>
        </row>
        <row r="155">
          <cell r="G155" t="str">
            <v>456,0+449,0</v>
          </cell>
          <cell r="H155">
            <v>905</v>
          </cell>
          <cell r="I155" t="str">
            <v>m3</v>
          </cell>
        </row>
        <row r="156">
          <cell r="G156" t="str">
            <v>Wytworzenie i montaż na budowie konstrukcji stalowej kotew kap ze stali St3S (wg rys. WY.04):</v>
          </cell>
        </row>
        <row r="157">
          <cell r="G157" t="str">
            <v>248szt.</v>
          </cell>
          <cell r="H157">
            <v>1298</v>
          </cell>
          <cell r="I157" t="str">
            <v>kg</v>
          </cell>
        </row>
        <row r="158">
          <cell r="B158" t="str">
            <v>12.</v>
          </cell>
          <cell r="C158" t="str">
            <v>M.13</v>
          </cell>
          <cell r="D158" t="str">
            <v>.01</v>
          </cell>
          <cell r="E158" t="str">
            <v>.05</v>
          </cell>
          <cell r="F158" t="str">
            <v>.11</v>
          </cell>
          <cell r="G158" t="str">
            <v>Beton kap B40 (C35/45)</v>
          </cell>
          <cell r="J158" t="str">
            <v>m3</v>
          </cell>
          <cell r="K158">
            <v>79</v>
          </cell>
        </row>
        <row r="159">
          <cell r="C159" t="str">
            <v>M.15</v>
          </cell>
          <cell r="D159" t="str">
            <v>.00</v>
          </cell>
          <cell r="E159" t="str">
            <v>.00</v>
          </cell>
          <cell r="G159" t="str">
            <v>IZOLACJE I NAWIERZCHNIE</v>
          </cell>
        </row>
        <row r="160">
          <cell r="G160" t="str">
            <v>Beton kap B40 (C35/45):</v>
          </cell>
        </row>
        <row r="161">
          <cell r="C161" t="str">
            <v>M.15</v>
          </cell>
          <cell r="D161" t="str">
            <v>.01</v>
          </cell>
          <cell r="E161" t="str">
            <v>.01</v>
          </cell>
          <cell r="F161" t="str">
            <v>.11</v>
          </cell>
          <cell r="G161" t="str">
            <v>Izolacja cienka wykonywana na zimno</v>
          </cell>
          <cell r="J161" t="str">
            <v>m2</v>
          </cell>
          <cell r="K161">
            <v>304.2</v>
          </cell>
        </row>
        <row r="162">
          <cell r="H162">
            <v>79</v>
          </cell>
          <cell r="I162" t="str">
            <v>m3</v>
          </cell>
        </row>
        <row r="163">
          <cell r="G163" t="str">
            <v>Izolacja cienka wykonywana na zimno:</v>
          </cell>
        </row>
        <row r="165">
          <cell r="B165" t="str">
            <v>13.</v>
          </cell>
          <cell r="C165" t="str">
            <v>M.13</v>
          </cell>
          <cell r="D165" t="str">
            <v>.01</v>
          </cell>
          <cell r="E165" t="str">
            <v>.06</v>
          </cell>
          <cell r="F165" t="str">
            <v>.11</v>
          </cell>
          <cell r="G165" t="str">
            <v>na przyczółku A:</v>
          </cell>
          <cell r="H165">
            <v>304.2</v>
          </cell>
          <cell r="I165" t="str">
            <v>m2</v>
          </cell>
          <cell r="J165" t="str">
            <v>m3</v>
          </cell>
          <cell r="K165">
            <v>16.344000000000001</v>
          </cell>
        </row>
        <row r="167">
          <cell r="G167" t="str">
            <v>na filarze B:</v>
          </cell>
          <cell r="H167">
            <v>80.599999999999994</v>
          </cell>
          <cell r="I167" t="str">
            <v>m2</v>
          </cell>
        </row>
        <row r="169">
          <cell r="G169" t="str">
            <v>na przyczółku C:</v>
          </cell>
          <cell r="H169">
            <v>297</v>
          </cell>
          <cell r="I169" t="str">
            <v>m2</v>
          </cell>
        </row>
        <row r="170">
          <cell r="H170">
            <v>681.8</v>
          </cell>
          <cell r="I170" t="str">
            <v>m2</v>
          </cell>
        </row>
        <row r="171">
          <cell r="B171" t="str">
            <v>14.</v>
          </cell>
          <cell r="C171" t="str">
            <v>M.13</v>
          </cell>
          <cell r="D171" t="str">
            <v>.02</v>
          </cell>
          <cell r="E171" t="str">
            <v>.01</v>
          </cell>
          <cell r="F171" t="str">
            <v>.11</v>
          </cell>
          <cell r="G171" t="str">
            <v>Beton niekonstrukcyjny B15 (C12/15)</v>
          </cell>
          <cell r="J171" t="str">
            <v>m3</v>
          </cell>
          <cell r="K171">
            <v>474.84</v>
          </cell>
        </row>
        <row r="172">
          <cell r="C172" t="str">
            <v>M.15</v>
          </cell>
          <cell r="D172" t="str">
            <v>.03</v>
          </cell>
          <cell r="E172" t="str">
            <v>.01</v>
          </cell>
          <cell r="F172" t="str">
            <v>.11</v>
          </cell>
          <cell r="G172" t="str">
            <v>Izolacja gruba z papy zgrzewalnej</v>
          </cell>
          <cell r="J172" t="str">
            <v>m2</v>
          </cell>
          <cell r="K172">
            <v>565.70000000000005</v>
          </cell>
        </row>
        <row r="173">
          <cell r="G173" t="str">
            <v>Beton niekonstrukcyjny B15 (C12/15):</v>
          </cell>
        </row>
        <row r="174">
          <cell r="G174" t="str">
            <v>Izolacja gruba z papy zgrzewalnej:</v>
          </cell>
        </row>
        <row r="175">
          <cell r="G175" t="str">
            <v>pod fundamentami podpór</v>
          </cell>
        </row>
        <row r="176">
          <cell r="G176" t="str">
            <v>na ustroju nośnym:</v>
          </cell>
          <cell r="H176">
            <v>340</v>
          </cell>
          <cell r="I176" t="str">
            <v>m3</v>
          </cell>
        </row>
        <row r="177">
          <cell r="G177" t="str">
            <v>9,15*61,83</v>
          </cell>
          <cell r="H177">
            <v>565.70000000000005</v>
          </cell>
          <cell r="I177" t="str">
            <v>m2</v>
          </cell>
        </row>
        <row r="178">
          <cell r="G178" t="str">
            <v>na płytach przejściowych:</v>
          </cell>
          <cell r="H178">
            <v>61.20000000000001</v>
          </cell>
          <cell r="I178" t="str">
            <v>m3</v>
          </cell>
        </row>
        <row r="179">
          <cell r="G179" t="str">
            <v>6,35*7,8*2</v>
          </cell>
          <cell r="H179">
            <v>99.1</v>
          </cell>
          <cell r="I179" t="str">
            <v>m2</v>
          </cell>
        </row>
        <row r="180">
          <cell r="G180" t="str">
            <v>12,4</v>
          </cell>
          <cell r="H180">
            <v>664.8</v>
          </cell>
          <cell r="I180" t="str">
            <v>m2</v>
          </cell>
        </row>
        <row r="181">
          <cell r="G181" t="str">
            <v>warstwy spadkowe na fundamentach podpór</v>
          </cell>
        </row>
        <row r="182">
          <cell r="C182" t="str">
            <v>M.15</v>
          </cell>
          <cell r="D182" t="str">
            <v>.04</v>
          </cell>
          <cell r="E182" t="str">
            <v>.01</v>
          </cell>
          <cell r="F182" t="str">
            <v>.11</v>
          </cell>
          <cell r="G182" t="str">
            <v>Nawierzchnia jezdni z asfaltu twardolanego</v>
          </cell>
          <cell r="H182">
            <v>61.239999999999995</v>
          </cell>
          <cell r="I182" t="str">
            <v>m3</v>
          </cell>
          <cell r="J182" t="str">
            <v>m2</v>
          </cell>
          <cell r="K182">
            <v>371</v>
          </cell>
        </row>
        <row r="183">
          <cell r="G183" t="str">
            <v>korytko odwodnienia za płytami przejściowymi</v>
          </cell>
        </row>
        <row r="184">
          <cell r="G184" t="str">
            <v>Nawierzchnia jezdni z asfaltu twardolanego - warstwa wiążąca o grubości 5cm:</v>
          </cell>
          <cell r="H184">
            <v>33.281999999999996</v>
          </cell>
          <cell r="I184" t="str">
            <v>m3</v>
          </cell>
        </row>
        <row r="185">
          <cell r="G185" t="str">
            <v>6,0*61,83</v>
          </cell>
          <cell r="H185">
            <v>371</v>
          </cell>
          <cell r="I185" t="str">
            <v>m2</v>
          </cell>
        </row>
        <row r="187">
          <cell r="C187" t="str">
            <v>M.15</v>
          </cell>
          <cell r="D187" t="str">
            <v>.04</v>
          </cell>
          <cell r="E187" t="str">
            <v>.02</v>
          </cell>
          <cell r="F187" t="str">
            <v>.11</v>
          </cell>
          <cell r="G187" t="str">
            <v>Nawierzchnia jezdni z SMA</v>
          </cell>
          <cell r="J187" t="str">
            <v>m2</v>
          </cell>
          <cell r="K187" t="str">
            <v>-</v>
          </cell>
        </row>
        <row r="189">
          <cell r="B189" t="str">
            <v>15.</v>
          </cell>
          <cell r="C189" t="str">
            <v>M.14</v>
          </cell>
          <cell r="D189" t="str">
            <v>.01</v>
          </cell>
          <cell r="E189" t="str">
            <v>.04</v>
          </cell>
          <cell r="F189" t="str">
            <v>.11</v>
          </cell>
          <cell r="G189" t="str">
            <v>Nawierzchnia jezdni z SMA - warstwa ścieralna o grubości 4cm:</v>
          </cell>
          <cell r="J189" t="str">
            <v>kg</v>
          </cell>
          <cell r="K189">
            <v>2051.1478400000001</v>
          </cell>
        </row>
        <row r="190">
          <cell r="G190" t="str">
            <v>ujęto w przedmiarze robót drogowych</v>
          </cell>
          <cell r="H190" t="str">
            <v>-</v>
          </cell>
          <cell r="I190" t="str">
            <v>m2</v>
          </cell>
        </row>
        <row r="191">
          <cell r="G191" t="str">
            <v>Wytworzenie i montaż na budowie konstrukcji stalowej kotew kap ze stali St3S (wg rys. WY.04):</v>
          </cell>
        </row>
        <row r="192">
          <cell r="C192" t="str">
            <v>M.15</v>
          </cell>
          <cell r="D192" t="str">
            <v>.04</v>
          </cell>
          <cell r="E192" t="str">
            <v>.03</v>
          </cell>
          <cell r="F192" t="str">
            <v>.11</v>
          </cell>
          <cell r="G192" t="str">
            <v>Nawierzchnia na kapach bitumiczna modyfikowana polimerami</v>
          </cell>
          <cell r="H192">
            <v>2051.1478400000001</v>
          </cell>
          <cell r="I192" t="str">
            <v>kg</v>
          </cell>
          <cell r="J192" t="str">
            <v>m2</v>
          </cell>
          <cell r="K192">
            <v>244.5</v>
          </cell>
        </row>
        <row r="194">
          <cell r="B194" t="str">
            <v>16.</v>
          </cell>
          <cell r="C194" t="str">
            <v>M.14</v>
          </cell>
          <cell r="D194" t="str">
            <v>.01</v>
          </cell>
          <cell r="E194" t="str">
            <v>.05</v>
          </cell>
          <cell r="F194" t="str">
            <v>.11</v>
          </cell>
          <cell r="G194" t="str">
            <v>Nawierzchnia na kapach o grubości 5mm bitumiczna modyfikowana polimerami</v>
          </cell>
          <cell r="J194" t="str">
            <v>kg</v>
          </cell>
          <cell r="K194">
            <v>249.60000000000002</v>
          </cell>
        </row>
        <row r="195">
          <cell r="G195" t="str">
            <v>2,42*79,13+0,67*79,13</v>
          </cell>
          <cell r="H195">
            <v>244.5</v>
          </cell>
          <cell r="I195" t="str">
            <v>m2</v>
          </cell>
        </row>
        <row r="196">
          <cell r="G196" t="str">
            <v>masa trwale plastyczna na uszczelnienia: 66,3dm3</v>
          </cell>
        </row>
        <row r="197">
          <cell r="G197" t="str">
            <v>39 szt.</v>
          </cell>
          <cell r="H197">
            <v>249.60000000000002</v>
          </cell>
          <cell r="I197" t="str">
            <v>kg</v>
          </cell>
        </row>
        <row r="198">
          <cell r="C198" t="str">
            <v>M.16</v>
          </cell>
          <cell r="D198" t="str">
            <v>.00</v>
          </cell>
          <cell r="E198" t="str">
            <v>.00</v>
          </cell>
          <cell r="G198" t="str">
            <v>ODWODNIENIE</v>
          </cell>
        </row>
        <row r="199">
          <cell r="C199" t="str">
            <v>M.15</v>
          </cell>
          <cell r="D199" t="str">
            <v>.00</v>
          </cell>
          <cell r="E199" t="str">
            <v>.00</v>
          </cell>
          <cell r="G199" t="str">
            <v>IZOLACJE I NAWIERZCHNIE</v>
          </cell>
        </row>
        <row r="200">
          <cell r="C200" t="str">
            <v>M.16</v>
          </cell>
          <cell r="D200" t="str">
            <v>.01</v>
          </cell>
          <cell r="E200" t="str">
            <v>.01</v>
          </cell>
          <cell r="F200" t="str">
            <v>.11</v>
          </cell>
          <cell r="G200" t="str">
            <v>Wpusty mostowe żeliwne</v>
          </cell>
          <cell r="J200" t="str">
            <v>szt.</v>
          </cell>
          <cell r="K200">
            <v>6</v>
          </cell>
        </row>
        <row r="201">
          <cell r="B201" t="str">
            <v>17.</v>
          </cell>
          <cell r="C201" t="str">
            <v>M.15</v>
          </cell>
          <cell r="D201" t="str">
            <v>.01</v>
          </cell>
          <cell r="E201" t="str">
            <v>.01</v>
          </cell>
          <cell r="F201" t="str">
            <v>.11</v>
          </cell>
          <cell r="G201" t="str">
            <v>Izolacja cienka wykonywana na zimno</v>
          </cell>
          <cell r="J201" t="str">
            <v>m2</v>
          </cell>
          <cell r="K201">
            <v>2223.7000000000003</v>
          </cell>
        </row>
        <row r="202">
          <cell r="G202" t="str">
            <v>Zakup i montaż wpustów mostowych żeliwnych (wg rys.WY.05):</v>
          </cell>
        </row>
        <row r="203">
          <cell r="G203" t="str">
            <v>Izolacja cienka wykonywana na zimno:</v>
          </cell>
          <cell r="H203">
            <v>6</v>
          </cell>
          <cell r="I203" t="str">
            <v>szt.</v>
          </cell>
        </row>
        <row r="205">
          <cell r="C205" t="str">
            <v>M.16</v>
          </cell>
          <cell r="D205" t="str">
            <v>.01</v>
          </cell>
          <cell r="E205" t="str">
            <v>.01</v>
          </cell>
          <cell r="F205" t="str">
            <v>.12</v>
          </cell>
          <cell r="G205" t="str">
            <v>Wpusty mostowe żeliwne podkrawężnikowe</v>
          </cell>
          <cell r="J205" t="str">
            <v>szt.</v>
          </cell>
          <cell r="K205">
            <v>2</v>
          </cell>
        </row>
        <row r="206">
          <cell r="H206">
            <v>773</v>
          </cell>
          <cell r="I206" t="str">
            <v>m2</v>
          </cell>
        </row>
        <row r="207">
          <cell r="G207" t="str">
            <v>Zakup i montaż wpustów mostowych żeliwnych podkrawężnikowych (wg rys.WY.05):</v>
          </cell>
        </row>
        <row r="208">
          <cell r="H208">
            <v>2</v>
          </cell>
          <cell r="I208" t="str">
            <v>szt.</v>
          </cell>
        </row>
        <row r="209">
          <cell r="G209" t="str">
            <v>na filarze C:</v>
          </cell>
        </row>
        <row r="210">
          <cell r="C210" t="str">
            <v>M.16</v>
          </cell>
          <cell r="D210" t="str">
            <v>.01</v>
          </cell>
          <cell r="E210" t="str">
            <v>.02</v>
          </cell>
          <cell r="F210" t="str">
            <v>.11</v>
          </cell>
          <cell r="G210" t="str">
            <v>Rury z żywic poliestrowych wzmacnianych włóknem szklanym</v>
          </cell>
          <cell r="H210">
            <v>316.89999999999998</v>
          </cell>
          <cell r="I210" t="str">
            <v>m2</v>
          </cell>
          <cell r="J210" t="str">
            <v>m</v>
          </cell>
          <cell r="K210">
            <v>68.5</v>
          </cell>
        </row>
        <row r="211">
          <cell r="G211" t="str">
            <v>na przyczółku D:</v>
          </cell>
        </row>
        <row r="212">
          <cell r="G212" t="str">
            <v>Zakup i montaż instalacji odwodnieniowej z rur z żywic poliestrowych wzmacnianych włóknem szklanym wraz z elementami podwieszenia, kolanami i czyszczakami itp oraz projektem roboczym (wg rys.WY.05):</v>
          </cell>
          <cell r="H212">
            <v>816.9</v>
          </cell>
          <cell r="I212" t="str">
            <v>m2</v>
          </cell>
        </row>
        <row r="213">
          <cell r="G213" t="str">
            <v>30+5,5+28+5</v>
          </cell>
          <cell r="H213">
            <v>68.5</v>
          </cell>
          <cell r="I213" t="str">
            <v>m</v>
          </cell>
        </row>
        <row r="215">
          <cell r="B215" t="str">
            <v>18.</v>
          </cell>
          <cell r="C215" t="str">
            <v>M.16</v>
          </cell>
          <cell r="D215" t="str">
            <v>.01</v>
          </cell>
          <cell r="E215" t="str">
            <v>.03</v>
          </cell>
          <cell r="F215" t="str">
            <v>.11</v>
          </cell>
          <cell r="G215" t="str">
            <v>Odwodnienie izolacji pomostu</v>
          </cell>
          <cell r="J215" t="str">
            <v>m2</v>
          </cell>
          <cell r="K215">
            <v>2122.2739999999999</v>
          </cell>
        </row>
        <row r="216">
          <cell r="I216" t="str">
            <v>Drenaż podłużny i poprzeczny</v>
          </cell>
          <cell r="J216" t="str">
            <v>m</v>
          </cell>
          <cell r="K216">
            <v>72.599999999999994</v>
          </cell>
        </row>
        <row r="217">
          <cell r="G217" t="str">
            <v>Izolacja gruba z papy zgrzewalnej:</v>
          </cell>
          <cell r="I217" t="str">
            <v>Sączki Ø 50</v>
          </cell>
          <cell r="J217" t="str">
            <v>szt.</v>
          </cell>
          <cell r="K217">
            <v>9</v>
          </cell>
        </row>
        <row r="219">
          <cell r="E219" t="str">
            <v>a)</v>
          </cell>
          <cell r="G219" t="str">
            <v>Drenaż podłużny i poprzeczny z kształtek polietylenowych (wg rys.WY.05):</v>
          </cell>
        </row>
        <row r="220">
          <cell r="G220" t="str">
            <v>5,8+5,8+61</v>
          </cell>
          <cell r="H220">
            <v>72.599999999999994</v>
          </cell>
          <cell r="I220" t="str">
            <v>m</v>
          </cell>
        </row>
        <row r="221">
          <cell r="G221" t="str">
            <v>na płytach przejściowych:</v>
          </cell>
        </row>
        <row r="222">
          <cell r="E222" t="str">
            <v>b)</v>
          </cell>
          <cell r="G222" t="str">
            <v>Sączki Ø 50 z lejkiem wlotowym i podłączeniem do kolektora (wg rys.WY.05)</v>
          </cell>
          <cell r="H222">
            <v>493.57</v>
          </cell>
          <cell r="I222" t="str">
            <v>m2</v>
          </cell>
        </row>
        <row r="223">
          <cell r="H223">
            <v>9</v>
          </cell>
          <cell r="I223" t="str">
            <v>szt.</v>
          </cell>
        </row>
        <row r="225">
          <cell r="B225" t="str">
            <v>19.</v>
          </cell>
          <cell r="C225" t="str">
            <v>M.16</v>
          </cell>
          <cell r="D225" t="str">
            <v>.01</v>
          </cell>
          <cell r="E225" t="str">
            <v>.04</v>
          </cell>
          <cell r="F225" t="str">
            <v>.11</v>
          </cell>
          <cell r="G225" t="str">
            <v>Ściek przykrawężnikowy z elementów granitowych</v>
          </cell>
          <cell r="J225" t="str">
            <v>m</v>
          </cell>
          <cell r="K225">
            <v>10</v>
          </cell>
        </row>
        <row r="227">
          <cell r="G227" t="str">
            <v>Zakup i montaż ścieku przykrawężnikowego z elementów granitowych wraz z uszczelnieniem (wg rys.WY.05):</v>
          </cell>
        </row>
        <row r="228">
          <cell r="G228" t="str">
            <v>2*15,35*49,28</v>
          </cell>
          <cell r="H228">
            <v>10</v>
          </cell>
          <cell r="I228" t="str">
            <v>m</v>
          </cell>
        </row>
        <row r="230">
          <cell r="B230" t="str">
            <v>20.</v>
          </cell>
          <cell r="C230" t="str">
            <v>M.16</v>
          </cell>
          <cell r="D230" t="str">
            <v>.01</v>
          </cell>
          <cell r="E230" t="str">
            <v>.04</v>
          </cell>
          <cell r="F230" t="str">
            <v>.12</v>
          </cell>
          <cell r="G230" t="str">
            <v>Ściek z korytek prefabrykowanych</v>
          </cell>
          <cell r="J230" t="str">
            <v>m</v>
          </cell>
          <cell r="K230">
            <v>25</v>
          </cell>
        </row>
        <row r="232">
          <cell r="G232" t="str">
            <v>Zakup i montaż ścieku z korytek prefabrykowanych                  (wg rys.WY.05):</v>
          </cell>
        </row>
        <row r="233">
          <cell r="G233" t="str">
            <v>13+12</v>
          </cell>
          <cell r="H233">
            <v>25</v>
          </cell>
          <cell r="I233" t="str">
            <v>m</v>
          </cell>
        </row>
        <row r="235">
          <cell r="B235" t="str">
            <v>21.</v>
          </cell>
          <cell r="C235" t="str">
            <v>M.16</v>
          </cell>
          <cell r="D235" t="str">
            <v>.01</v>
          </cell>
          <cell r="E235" t="str">
            <v>.10</v>
          </cell>
          <cell r="F235" t="str">
            <v>.11</v>
          </cell>
          <cell r="G235" t="str">
            <v>Drenaż zasypki za przyczółkami</v>
          </cell>
          <cell r="J235" t="str">
            <v>m2</v>
          </cell>
          <cell r="K235">
            <v>225.3</v>
          </cell>
        </row>
        <row r="236">
          <cell r="I236" t="str">
            <v>Geokompozyt drenażowy</v>
          </cell>
          <cell r="J236" t="str">
            <v>m2</v>
          </cell>
          <cell r="K236">
            <v>211.6</v>
          </cell>
        </row>
        <row r="237">
          <cell r="G237" t="str">
            <v>Nawierzchnia na kapach o grubości 5mm bitumiczna modyfikowana polimerami</v>
          </cell>
          <cell r="I237" t="str">
            <v>Rurka drenarska PCV Ø 113</v>
          </cell>
          <cell r="J237" t="str">
            <v>m</v>
          </cell>
          <cell r="K237">
            <v>18.3</v>
          </cell>
        </row>
        <row r="238">
          <cell r="H238">
            <v>225.3</v>
          </cell>
          <cell r="I238" t="str">
            <v>Rurka drenarska PCV Ø 80</v>
          </cell>
          <cell r="J238" t="str">
            <v>m</v>
          </cell>
          <cell r="K238">
            <v>27.6</v>
          </cell>
        </row>
        <row r="239">
          <cell r="G239" t="str">
            <v>masa trwale plastyczna na uszczelnienia: 90,0 dm3</v>
          </cell>
          <cell r="I239" t="str">
            <v>Geowłoknina filtracyjna</v>
          </cell>
          <cell r="J239" t="str">
            <v>m2</v>
          </cell>
          <cell r="K239">
            <v>39</v>
          </cell>
        </row>
        <row r="240">
          <cell r="I240" t="str">
            <v>Kruszywo łamane 30/63</v>
          </cell>
          <cell r="J240" t="str">
            <v>m3</v>
          </cell>
          <cell r="K240">
            <v>4.7</v>
          </cell>
        </row>
        <row r="241">
          <cell r="C241" t="str">
            <v>M.16</v>
          </cell>
          <cell r="D241" t="str">
            <v>.00</v>
          </cell>
          <cell r="E241" t="str">
            <v>.00</v>
          </cell>
          <cell r="G241" t="str">
            <v>ODWODNIENIE</v>
          </cell>
        </row>
        <row r="243">
          <cell r="B243" t="str">
            <v>22.</v>
          </cell>
          <cell r="C243" t="str">
            <v>M.16</v>
          </cell>
          <cell r="D243" t="str">
            <v>.01</v>
          </cell>
          <cell r="E243" t="str">
            <v>a)</v>
          </cell>
          <cell r="F243" t="str">
            <v>.11</v>
          </cell>
          <cell r="G243" t="str">
            <v>Geokompozyt drenażowy:</v>
          </cell>
          <cell r="J243" t="str">
            <v>szt.</v>
          </cell>
          <cell r="K243">
            <v>10</v>
          </cell>
        </row>
        <row r="244">
          <cell r="G244" t="str">
            <v>108,7+102,9</v>
          </cell>
          <cell r="H244">
            <v>211.6</v>
          </cell>
          <cell r="I244" t="str">
            <v>m2</v>
          </cell>
        </row>
        <row r="245">
          <cell r="G245" t="str">
            <v>Zakup i montaż wpustów mostowych żeliwnych (wg rys. WY.05):</v>
          </cell>
        </row>
        <row r="246">
          <cell r="E246" t="str">
            <v>b)</v>
          </cell>
          <cell r="G246" t="str">
            <v>Rurka drenarska PCV Ø 113:</v>
          </cell>
          <cell r="H246">
            <v>10</v>
          </cell>
          <cell r="I246" t="str">
            <v>szt.</v>
          </cell>
        </row>
        <row r="247">
          <cell r="G247" t="str">
            <v>8,6+9,7</v>
          </cell>
          <cell r="H247">
            <v>18.3</v>
          </cell>
          <cell r="I247" t="str">
            <v>m</v>
          </cell>
        </row>
        <row r="248">
          <cell r="B248" t="str">
            <v>23.</v>
          </cell>
          <cell r="C248" t="str">
            <v>M.16</v>
          </cell>
          <cell r="D248" t="str">
            <v>.01</v>
          </cell>
          <cell r="E248" t="str">
            <v>.02</v>
          </cell>
          <cell r="F248" t="str">
            <v>.11</v>
          </cell>
          <cell r="G248" t="str">
            <v>Rury z żywic poliestrowych wzmacnianych włóknem szklanym</v>
          </cell>
          <cell r="J248" t="str">
            <v>m</v>
          </cell>
          <cell r="K248">
            <v>110</v>
          </cell>
        </row>
        <row r="249">
          <cell r="E249" t="str">
            <v>c)</v>
          </cell>
          <cell r="G249" t="str">
            <v>Rurka drenarska PCV Ø 80:</v>
          </cell>
        </row>
        <row r="250">
          <cell r="G250" t="str">
            <v>12,8+14,8</v>
          </cell>
          <cell r="H250">
            <v>27.6</v>
          </cell>
          <cell r="I250" t="str">
            <v>m</v>
          </cell>
        </row>
        <row r="251">
          <cell r="G251" t="str">
            <v>2*(49,0+6,0)</v>
          </cell>
          <cell r="H251">
            <v>110</v>
          </cell>
          <cell r="I251" t="str">
            <v>m</v>
          </cell>
        </row>
        <row r="252">
          <cell r="E252" t="str">
            <v>d)</v>
          </cell>
          <cell r="G252" t="str">
            <v>Geowłóknina filtracyjna:</v>
          </cell>
        </row>
        <row r="253">
          <cell r="B253" t="str">
            <v>24.</v>
          </cell>
          <cell r="C253" t="str">
            <v>M.16</v>
          </cell>
          <cell r="D253" t="str">
            <v>.01</v>
          </cell>
          <cell r="E253" t="str">
            <v>.03</v>
          </cell>
          <cell r="F253" t="str">
            <v>.11</v>
          </cell>
          <cell r="G253" t="str">
            <v>2*2,5*7,8</v>
          </cell>
          <cell r="H253">
            <v>39</v>
          </cell>
          <cell r="I253" t="str">
            <v>m2</v>
          </cell>
        </row>
        <row r="254">
          <cell r="I254" t="str">
            <v>Drenaż podłużny i poprzeczny</v>
          </cell>
          <cell r="J254" t="str">
            <v>m</v>
          </cell>
          <cell r="K254">
            <v>160.69999999999999</v>
          </cell>
        </row>
        <row r="255">
          <cell r="E255" t="str">
            <v>e)</v>
          </cell>
          <cell r="G255" t="str">
            <v>Kruszywo łamane 30/63:</v>
          </cell>
          <cell r="I255" t="str">
            <v>Sączki ? 50</v>
          </cell>
          <cell r="J255" t="str">
            <v>szt.</v>
          </cell>
          <cell r="K255">
            <v>10</v>
          </cell>
        </row>
        <row r="256">
          <cell r="G256" t="str">
            <v>2*0,3*7,8</v>
          </cell>
          <cell r="H256">
            <v>4.7</v>
          </cell>
          <cell r="I256" t="str">
            <v>m3</v>
          </cell>
        </row>
        <row r="257">
          <cell r="E257" t="str">
            <v>a)</v>
          </cell>
          <cell r="G257" t="str">
            <v>Drenaż podłużny i poprzeczny z kształtek polietylenowych (wg rys. WY.05):</v>
          </cell>
        </row>
        <row r="258">
          <cell r="C258" t="str">
            <v>M.16</v>
          </cell>
          <cell r="D258" t="str">
            <v>.01</v>
          </cell>
          <cell r="E258" t="str">
            <v>.11</v>
          </cell>
          <cell r="F258" t="str">
            <v>.11</v>
          </cell>
          <cell r="G258" t="str">
            <v>Ściek skarpowy za przyczółkiem</v>
          </cell>
          <cell r="H258">
            <v>160.69999999999999</v>
          </cell>
          <cell r="I258" t="str">
            <v>m</v>
          </cell>
        </row>
        <row r="259">
          <cell r="I259" t="str">
            <v xml:space="preserve">Wpust drogowy </v>
          </cell>
          <cell r="J259" t="str">
            <v>szt.</v>
          </cell>
          <cell r="K259">
            <v>2</v>
          </cell>
        </row>
        <row r="260">
          <cell r="E260" t="str">
            <v>b)</v>
          </cell>
          <cell r="G260" t="str">
            <v>Sączki ? 50 z lejkiem wlotowym i podłączeniem do kolektora (wg rys. WY.05)</v>
          </cell>
          <cell r="I260" t="str">
            <v>Studzienka PP Ø 425 H=2,5m</v>
          </cell>
          <cell r="J260" t="str">
            <v>szt.</v>
          </cell>
          <cell r="K260">
            <v>2</v>
          </cell>
        </row>
        <row r="261">
          <cell r="G261" t="str">
            <v>2*5</v>
          </cell>
          <cell r="H261">
            <v>10</v>
          </cell>
          <cell r="I261" t="str">
            <v>Przykanalik PCV Ø 200</v>
          </cell>
          <cell r="J261" t="str">
            <v>m</v>
          </cell>
          <cell r="K261">
            <v>8</v>
          </cell>
        </row>
        <row r="262">
          <cell r="I262" t="str">
            <v>Betonowy wylot przykanalika wg KPED 01.20</v>
          </cell>
          <cell r="J262" t="str">
            <v>szt.</v>
          </cell>
          <cell r="K262">
            <v>2</v>
          </cell>
        </row>
        <row r="263">
          <cell r="B263" t="str">
            <v>25.</v>
          </cell>
          <cell r="C263" t="str">
            <v>M.16</v>
          </cell>
          <cell r="D263" t="str">
            <v>.01</v>
          </cell>
          <cell r="E263" t="str">
            <v>.04</v>
          </cell>
          <cell r="F263" t="str">
            <v>.12</v>
          </cell>
          <cell r="G263" t="str">
            <v>Ściek z korytek prefabrykowanych</v>
          </cell>
          <cell r="I263" t="str">
            <v>Ściek skarpowy prefabrykowany wg KPED 01.22</v>
          </cell>
          <cell r="J263" t="str">
            <v>m</v>
          </cell>
          <cell r="K263">
            <v>15</v>
          </cell>
        </row>
        <row r="265">
          <cell r="G265" t="str">
            <v>Wg rys.WY.05:</v>
          </cell>
        </row>
        <row r="266">
          <cell r="E266" t="str">
            <v>a)</v>
          </cell>
          <cell r="G266" t="str">
            <v>Wpust drogowy żeliwny:</v>
          </cell>
          <cell r="H266">
            <v>2</v>
          </cell>
          <cell r="I266" t="str">
            <v>szt.</v>
          </cell>
        </row>
        <row r="268">
          <cell r="B268" t="str">
            <v>26.</v>
          </cell>
          <cell r="C268" t="str">
            <v>M.16</v>
          </cell>
          <cell r="D268" t="str">
            <v>.01</v>
          </cell>
          <cell r="E268" t="str">
            <v>b)</v>
          </cell>
          <cell r="F268" t="str">
            <v>.11</v>
          </cell>
          <cell r="G268" t="str">
            <v>Studzienka PP Ø 425 H=2,5m</v>
          </cell>
          <cell r="H268">
            <v>2</v>
          </cell>
          <cell r="I268" t="str">
            <v>szt.</v>
          </cell>
        </row>
        <row r="269">
          <cell r="I269" t="str">
            <v>Geokompozyt drenażowy</v>
          </cell>
          <cell r="J269" t="str">
            <v>m2</v>
          </cell>
          <cell r="K269">
            <v>646.1</v>
          </cell>
        </row>
        <row r="270">
          <cell r="E270" t="str">
            <v>c)</v>
          </cell>
          <cell r="G270" t="str">
            <v>Przykanalik PCV Ø 200:</v>
          </cell>
          <cell r="I270" t="str">
            <v>Rurka drenarska PCV ? 113</v>
          </cell>
          <cell r="J270" t="str">
            <v>m</v>
          </cell>
          <cell r="K270">
            <v>80.900000000000006</v>
          </cell>
        </row>
        <row r="271">
          <cell r="G271" t="str">
            <v>4+4</v>
          </cell>
          <cell r="H271">
            <v>8</v>
          </cell>
          <cell r="I271" t="str">
            <v>m</v>
          </cell>
          <cell r="J271" t="str">
            <v>m</v>
          </cell>
          <cell r="K271">
            <v>95.2</v>
          </cell>
        </row>
        <row r="272">
          <cell r="I272" t="str">
            <v>Geowłóknina filtracyjna</v>
          </cell>
          <cell r="J272" t="str">
            <v>m2</v>
          </cell>
          <cell r="K272">
            <v>184.89999999999998</v>
          </cell>
        </row>
        <row r="273">
          <cell r="E273" t="str">
            <v>d)</v>
          </cell>
          <cell r="G273" t="str">
            <v>Betonowy wylot przykanalika wg KPED 01.20:</v>
          </cell>
          <cell r="H273">
            <v>2</v>
          </cell>
          <cell r="I273" t="str">
            <v>szt.</v>
          </cell>
          <cell r="J273" t="str">
            <v>m3</v>
          </cell>
          <cell r="K273">
            <v>22.188000000000002</v>
          </cell>
        </row>
        <row r="275">
          <cell r="E275" t="str">
            <v>e)</v>
          </cell>
          <cell r="G275" t="str">
            <v>Ściek skarpowy prefabrykowany wg KPED 01.22:</v>
          </cell>
        </row>
        <row r="276">
          <cell r="E276" t="str">
            <v>a)</v>
          </cell>
          <cell r="G276" t="str">
            <v>2*7,5</v>
          </cell>
          <cell r="H276">
            <v>15</v>
          </cell>
          <cell r="I276" t="str">
            <v>m3</v>
          </cell>
        </row>
        <row r="277">
          <cell r="G277" t="str">
            <v>308,6+337,5</v>
          </cell>
          <cell r="H277">
            <v>646.1</v>
          </cell>
          <cell r="I277" t="str">
            <v>m2</v>
          </cell>
        </row>
        <row r="278">
          <cell r="C278" t="str">
            <v>M.17</v>
          </cell>
          <cell r="D278" t="str">
            <v>.00</v>
          </cell>
          <cell r="E278" t="str">
            <v>.00</v>
          </cell>
          <cell r="G278" t="str">
            <v>ŁOŻYSKA</v>
          </cell>
        </row>
        <row r="279">
          <cell r="E279" t="str">
            <v>b)</v>
          </cell>
          <cell r="G279" t="str">
            <v>Rurka drenarska PCV ? 113:</v>
          </cell>
        </row>
        <row r="280">
          <cell r="C280" t="str">
            <v>M.17</v>
          </cell>
          <cell r="D280" t="str">
            <v>.01</v>
          </cell>
          <cell r="E280" t="str">
            <v>.03</v>
          </cell>
          <cell r="F280" t="str">
            <v>.11</v>
          </cell>
          <cell r="G280" t="str">
            <v>Łożyska garnkowe</v>
          </cell>
          <cell r="H280">
            <v>80.900000000000006</v>
          </cell>
          <cell r="I280" t="str">
            <v>m</v>
          </cell>
        </row>
        <row r="281">
          <cell r="I281" t="str">
            <v>Łożysko stałe V=6,5 MN</v>
          </cell>
          <cell r="J281" t="str">
            <v>szt.</v>
          </cell>
          <cell r="K281">
            <v>1</v>
          </cell>
        </row>
        <row r="282">
          <cell r="E282" t="str">
            <v>c)</v>
          </cell>
          <cell r="G282" t="str">
            <v>Rurka drenarska PCV ? 80:</v>
          </cell>
          <cell r="I282" t="str">
            <v>Łożysko jednokierunkowo przesuwne V=6,5 MN</v>
          </cell>
          <cell r="J282" t="str">
            <v>szt.</v>
          </cell>
          <cell r="K282">
            <v>1</v>
          </cell>
        </row>
        <row r="283">
          <cell r="G283" t="str">
            <v>47,6+47,6</v>
          </cell>
          <cell r="H283">
            <v>95.2</v>
          </cell>
          <cell r="I283" t="str">
            <v>Łożysko jednokierunkowo przesuwne V=3,5 MN</v>
          </cell>
          <cell r="J283" t="str">
            <v>szt.</v>
          </cell>
          <cell r="K283">
            <v>2</v>
          </cell>
        </row>
        <row r="284">
          <cell r="I284" t="str">
            <v>Łożysko wielokierunkowo przesuwne V=3,5 MN</v>
          </cell>
          <cell r="J284" t="str">
            <v>szt.</v>
          </cell>
          <cell r="K284">
            <v>2</v>
          </cell>
        </row>
        <row r="285">
          <cell r="E285" t="str">
            <v>d)</v>
          </cell>
          <cell r="G285" t="str">
            <v>Geowłóknina filtracyjna:</v>
          </cell>
        </row>
        <row r="286">
          <cell r="G286" t="str">
            <v>Wg rys.WY.01:</v>
          </cell>
          <cell r="H286">
            <v>184.89999999999998</v>
          </cell>
          <cell r="I286" t="str">
            <v>m2</v>
          </cell>
        </row>
        <row r="287">
          <cell r="E287" t="str">
            <v>a)</v>
          </cell>
          <cell r="G287" t="str">
            <v>Zakup i instalacja na obiekcie łożysk stałych V=6,5 MN:</v>
          </cell>
          <cell r="H287">
            <v>1</v>
          </cell>
          <cell r="I287" t="str">
            <v>szt.</v>
          </cell>
        </row>
        <row r="288">
          <cell r="E288" t="str">
            <v>e)</v>
          </cell>
          <cell r="G288" t="str">
            <v>Kruszywo łamane 30/63:</v>
          </cell>
        </row>
        <row r="289">
          <cell r="E289" t="str">
            <v>b)</v>
          </cell>
          <cell r="G289" t="str">
            <v>Zakup i instalacja na obiekcie łożysk jednokierunkowo przesuwnych V=6,5 MN:</v>
          </cell>
          <cell r="H289">
            <v>1</v>
          </cell>
          <cell r="I289" t="str">
            <v>szt.</v>
          </cell>
        </row>
        <row r="291">
          <cell r="C291" t="str">
            <v>M.17</v>
          </cell>
          <cell r="D291" t="str">
            <v>.00</v>
          </cell>
          <cell r="E291" t="str">
            <v>c)</v>
          </cell>
          <cell r="G291" t="str">
            <v>Zakup i instalacja na obiekcie łożysk jednokierunkowo przesuwnych V=3,5 MN:</v>
          </cell>
          <cell r="H291">
            <v>2</v>
          </cell>
          <cell r="I291" t="str">
            <v>szt.</v>
          </cell>
        </row>
        <row r="293">
          <cell r="B293" t="str">
            <v>27.</v>
          </cell>
          <cell r="C293" t="str">
            <v>M.17</v>
          </cell>
          <cell r="D293" t="str">
            <v>.01</v>
          </cell>
          <cell r="E293" t="str">
            <v>d)</v>
          </cell>
          <cell r="F293" t="str">
            <v>.11</v>
          </cell>
          <cell r="G293" t="str">
            <v>Zakup i instalacja na obiekcie łożysk wielokierunkowo przesuwnych V=3,5 MN:</v>
          </cell>
          <cell r="H293">
            <v>2</v>
          </cell>
          <cell r="I293" t="str">
            <v>szt.</v>
          </cell>
        </row>
        <row r="294">
          <cell r="I294" t="str">
            <v>Łożysko stałe V=5,5 MN</v>
          </cell>
          <cell r="J294" t="str">
            <v>szt.</v>
          </cell>
          <cell r="K294">
            <v>2</v>
          </cell>
        </row>
        <row r="295">
          <cell r="C295" t="str">
            <v>M.18</v>
          </cell>
          <cell r="D295" t="str">
            <v>.00</v>
          </cell>
          <cell r="E295" t="str">
            <v>.00</v>
          </cell>
          <cell r="G295" t="str">
            <v>DYLATACJE</v>
          </cell>
          <cell r="I295" t="str">
            <v>Łożysko jednokierunkowo przesuwne V=5,5 MN</v>
          </cell>
          <cell r="J295" t="str">
            <v>szt.</v>
          </cell>
          <cell r="K295">
            <v>4</v>
          </cell>
        </row>
        <row r="296">
          <cell r="I296" t="str">
            <v>Łożysko wielokierunkowo przesuwne V=5,5 MN</v>
          </cell>
          <cell r="J296" t="str">
            <v>szt.</v>
          </cell>
          <cell r="K296">
            <v>10</v>
          </cell>
        </row>
        <row r="297">
          <cell r="C297" t="str">
            <v>M.18</v>
          </cell>
          <cell r="D297" t="str">
            <v>.01</v>
          </cell>
          <cell r="E297" t="str">
            <v>.01</v>
          </cell>
          <cell r="F297" t="str">
            <v>.11</v>
          </cell>
          <cell r="G297" t="str">
            <v>Dylatacja modułowa +-30mm</v>
          </cell>
          <cell r="I297" t="str">
            <v>Łożysko jednokierunkowo przesuwne V=2,5 MN</v>
          </cell>
          <cell r="J297" t="str">
            <v>m</v>
          </cell>
          <cell r="K297">
            <v>19.2</v>
          </cell>
        </row>
        <row r="298">
          <cell r="I298" t="str">
            <v>Łożysko wielokierunkowo przesuwne V=2,5 MN</v>
          </cell>
          <cell r="J298" t="str">
            <v>szt.</v>
          </cell>
          <cell r="K298">
            <v>12</v>
          </cell>
        </row>
        <row r="299">
          <cell r="G299" t="str">
            <v>Zakup i montaż urządzenia dylatacyjnego modułowego +-50 mm wraz z projektem roboczym:</v>
          </cell>
        </row>
        <row r="300">
          <cell r="G300" t="str">
            <v>2*9,6</v>
          </cell>
          <cell r="H300">
            <v>19.2</v>
          </cell>
          <cell r="I300" t="str">
            <v>m</v>
          </cell>
        </row>
        <row r="301">
          <cell r="E301" t="str">
            <v>a)</v>
          </cell>
          <cell r="G301" t="str">
            <v>Zakup i instalacja na obiekcie łożysk stałych V=5,5 MN:</v>
          </cell>
          <cell r="H301">
            <v>2</v>
          </cell>
          <cell r="I301" t="str">
            <v>szt.</v>
          </cell>
        </row>
        <row r="302">
          <cell r="C302" t="str">
            <v>M.18</v>
          </cell>
          <cell r="D302" t="str">
            <v>.01</v>
          </cell>
          <cell r="E302" t="str">
            <v>.03</v>
          </cell>
          <cell r="F302" t="str">
            <v>.11</v>
          </cell>
          <cell r="G302" t="str">
            <v>Dylatacja z taśmy PCV</v>
          </cell>
          <cell r="J302" t="str">
            <v>m</v>
          </cell>
          <cell r="K302">
            <v>25.8</v>
          </cell>
        </row>
        <row r="303">
          <cell r="E303" t="str">
            <v>b)</v>
          </cell>
          <cell r="G303" t="str">
            <v>Zakup i instalacja na obiekcie łożysk jednokierunkowo przesuwnych V=5,5 MN:</v>
          </cell>
          <cell r="H303">
            <v>4</v>
          </cell>
          <cell r="I303" t="str">
            <v>szt.</v>
          </cell>
        </row>
        <row r="304">
          <cell r="G304" t="str">
            <v>Wg rys.PO.02 i PO.06:</v>
          </cell>
        </row>
        <row r="305">
          <cell r="E305" t="str">
            <v>c)</v>
          </cell>
          <cell r="G305" t="str">
            <v>Zakup i montaż dylatacji z taśmy PCV (profil zamykający i zewnętrzny jako komplet):</v>
          </cell>
          <cell r="H305">
            <v>10</v>
          </cell>
          <cell r="I305" t="str">
            <v>szt.</v>
          </cell>
        </row>
        <row r="306">
          <cell r="G306" t="str">
            <v>2*6,4+2*6,5</v>
          </cell>
          <cell r="H306">
            <v>25.8</v>
          </cell>
          <cell r="I306" t="str">
            <v>m</v>
          </cell>
        </row>
        <row r="307">
          <cell r="E307" t="str">
            <v>d)</v>
          </cell>
          <cell r="G307" t="str">
            <v>Zakup i instalacja na obiekcie łożysk jednokierunkowo przesuwnych V=2,5 MN:</v>
          </cell>
          <cell r="H307">
            <v>4</v>
          </cell>
          <cell r="I307" t="str">
            <v>szt.</v>
          </cell>
        </row>
        <row r="308">
          <cell r="C308" t="str">
            <v>M.19</v>
          </cell>
          <cell r="D308" t="str">
            <v>.00</v>
          </cell>
          <cell r="E308" t="str">
            <v>.00</v>
          </cell>
          <cell r="G308" t="str">
            <v>ELEMENTY ZABEZPIECZAJĄCE</v>
          </cell>
        </row>
        <row r="309">
          <cell r="E309" t="str">
            <v>e)</v>
          </cell>
          <cell r="G309" t="str">
            <v>Zakup i instalacja na obiekcie łożysk wielokierunkowo przesuwnych V=2,5 MN:</v>
          </cell>
          <cell r="H309">
            <v>12</v>
          </cell>
          <cell r="I309" t="str">
            <v>szt.</v>
          </cell>
        </row>
        <row r="310">
          <cell r="C310" t="str">
            <v>M.19</v>
          </cell>
          <cell r="D310" t="str">
            <v>.01</v>
          </cell>
          <cell r="E310" t="str">
            <v>.01</v>
          </cell>
          <cell r="F310" t="str">
            <v>.11</v>
          </cell>
          <cell r="G310" t="str">
            <v>Krawężnik mostowy kamienny 18x20</v>
          </cell>
          <cell r="J310" t="str">
            <v>m</v>
          </cell>
          <cell r="K310">
            <v>158.26</v>
          </cell>
        </row>
        <row r="311">
          <cell r="C311" t="str">
            <v>M.18</v>
          </cell>
          <cell r="D311" t="str">
            <v>.00</v>
          </cell>
          <cell r="E311" t="str">
            <v>.00</v>
          </cell>
          <cell r="G311" t="str">
            <v>DYLATACJE</v>
          </cell>
        </row>
        <row r="312">
          <cell r="G312" t="str">
            <v>Zakup i montaż krawężników mostowych kamiennych 18x20 wraz z uszczelnieniem taśma bitumiczną:</v>
          </cell>
        </row>
        <row r="313">
          <cell r="B313" t="str">
            <v>28.</v>
          </cell>
          <cell r="C313" t="str">
            <v>M.18</v>
          </cell>
          <cell r="D313" t="str">
            <v>.01</v>
          </cell>
          <cell r="E313" t="str">
            <v>.01</v>
          </cell>
          <cell r="F313" t="str">
            <v>.11</v>
          </cell>
          <cell r="G313" t="str">
            <v>2*79,13</v>
          </cell>
          <cell r="H313">
            <v>158.26</v>
          </cell>
          <cell r="I313" t="str">
            <v>m</v>
          </cell>
          <cell r="J313" t="str">
            <v>m</v>
          </cell>
          <cell r="K313">
            <v>73.34</v>
          </cell>
        </row>
        <row r="315">
          <cell r="C315" t="str">
            <v>M.19</v>
          </cell>
          <cell r="D315" t="str">
            <v>.01</v>
          </cell>
          <cell r="E315" t="str">
            <v>.01</v>
          </cell>
          <cell r="F315" t="str">
            <v>.12</v>
          </cell>
          <cell r="G315" t="str">
            <v>Krawężnik kamienny 20x30 za obiektem</v>
          </cell>
          <cell r="J315" t="str">
            <v>m</v>
          </cell>
          <cell r="K315">
            <v>18</v>
          </cell>
        </row>
        <row r="316">
          <cell r="G316" t="str">
            <v>2*(18,63+18,04)</v>
          </cell>
          <cell r="H316">
            <v>73.34</v>
          </cell>
          <cell r="I316" t="str">
            <v>m</v>
          </cell>
        </row>
        <row r="317">
          <cell r="G317" t="str">
            <v>Zakup i montaż krawężników kamiennych 20x30 na lawie oporowej z betonu B15 (C12/15) wraz z uszczelnieniem taśmą bitumiczną:</v>
          </cell>
        </row>
        <row r="318">
          <cell r="B318" t="str">
            <v>29.</v>
          </cell>
          <cell r="C318" t="str">
            <v>M.18</v>
          </cell>
          <cell r="D318" t="str">
            <v>.01</v>
          </cell>
          <cell r="E318" t="str">
            <v>.03</v>
          </cell>
          <cell r="F318" t="str">
            <v>.11</v>
          </cell>
          <cell r="G318" t="str">
            <v>2*9</v>
          </cell>
          <cell r="H318">
            <v>18</v>
          </cell>
          <cell r="I318" t="str">
            <v>m</v>
          </cell>
          <cell r="J318" t="str">
            <v>m</v>
          </cell>
          <cell r="K318">
            <v>40.4</v>
          </cell>
        </row>
        <row r="319">
          <cell r="C319" t="str">
            <v>M.19</v>
          </cell>
          <cell r="D319" t="str">
            <v>.01</v>
          </cell>
          <cell r="E319" t="str">
            <v>.03</v>
          </cell>
          <cell r="F319" t="str">
            <v>.11</v>
          </cell>
          <cell r="G319" t="str">
            <v>Barieroporęcze na obiektach mostowych</v>
          </cell>
          <cell r="J319" t="str">
            <v>m</v>
          </cell>
          <cell r="K319">
            <v>156</v>
          </cell>
        </row>
        <row r="320">
          <cell r="G320" t="str">
            <v>Wg rys. PO.03 i PO.09:</v>
          </cell>
        </row>
        <row r="321">
          <cell r="G321" t="str">
            <v>Zakup i montaż barieroporęczy sztywnych:</v>
          </cell>
        </row>
        <row r="322">
          <cell r="G322" t="str">
            <v>2*78</v>
          </cell>
          <cell r="H322">
            <v>156</v>
          </cell>
          <cell r="I322" t="str">
            <v>m</v>
          </cell>
        </row>
        <row r="324">
          <cell r="C324" t="str">
            <v>M.20</v>
          </cell>
          <cell r="D324" t="str">
            <v>.00</v>
          </cell>
          <cell r="E324" t="str">
            <v>.00</v>
          </cell>
          <cell r="G324" t="str">
            <v>INNE ROBOTY MOSTOWE</v>
          </cell>
        </row>
        <row r="326">
          <cell r="B326" t="str">
            <v>30.</v>
          </cell>
          <cell r="C326" t="str">
            <v>M.20</v>
          </cell>
          <cell r="D326" t="str">
            <v>.01</v>
          </cell>
          <cell r="E326" t="str">
            <v>.05</v>
          </cell>
          <cell r="F326" t="str">
            <v>.11</v>
          </cell>
          <cell r="G326" t="str">
            <v>Umocnienie skarp elementami betonowymi</v>
          </cell>
          <cell r="J326" t="str">
            <v>m2</v>
          </cell>
          <cell r="K326">
            <v>373</v>
          </cell>
        </row>
        <row r="328">
          <cell r="G328" t="str">
            <v>Umocnienie skarp elementami betonowymi typu "trylinka wklęsła" wraz z podsypką:</v>
          </cell>
        </row>
        <row r="329">
          <cell r="G329" t="str">
            <v>200+173</v>
          </cell>
          <cell r="H329">
            <v>373</v>
          </cell>
          <cell r="I329" t="str">
            <v>m2</v>
          </cell>
        </row>
        <row r="331">
          <cell r="B331" t="str">
            <v>31.</v>
          </cell>
          <cell r="C331" t="str">
            <v>M.20</v>
          </cell>
          <cell r="D331" t="str">
            <v>.01</v>
          </cell>
          <cell r="E331" t="str">
            <v>.06</v>
          </cell>
          <cell r="F331" t="str">
            <v>.11</v>
          </cell>
          <cell r="G331" t="str">
            <v>Umocnienie skarp brukiem kamiennym</v>
          </cell>
          <cell r="J331" t="str">
            <v>m2</v>
          </cell>
          <cell r="K331">
            <v>12</v>
          </cell>
        </row>
        <row r="333">
          <cell r="G333" t="str">
            <v>Umocnienie skarp brukiem kamiennym wraz z podsypką      (przy wylotach odwodnienia):</v>
          </cell>
        </row>
        <row r="334">
          <cell r="G334" t="str">
            <v>2*2,0*3,0</v>
          </cell>
          <cell r="H334">
            <v>12</v>
          </cell>
          <cell r="I334" t="str">
            <v>m2</v>
          </cell>
        </row>
        <row r="335">
          <cell r="B335" t="str">
            <v>32.</v>
          </cell>
          <cell r="C335" t="str">
            <v>M.19</v>
          </cell>
          <cell r="D335" t="str">
            <v>.01</v>
          </cell>
          <cell r="E335" t="str">
            <v>.02</v>
          </cell>
          <cell r="F335" t="str">
            <v>.11</v>
          </cell>
          <cell r="G335" t="str">
            <v>Bariery ochronne na obiektach mostowych</v>
          </cell>
          <cell r="J335" t="str">
            <v>m</v>
          </cell>
          <cell r="K335">
            <v>70</v>
          </cell>
        </row>
        <row r="336">
          <cell r="C336" t="str">
            <v>M.20</v>
          </cell>
          <cell r="D336" t="str">
            <v>.01</v>
          </cell>
          <cell r="E336" t="str">
            <v>.08</v>
          </cell>
          <cell r="F336" t="str">
            <v>.11</v>
          </cell>
          <cell r="G336" t="str">
            <v>Schody skarpowe</v>
          </cell>
        </row>
        <row r="337">
          <cell r="G337" t="str">
            <v>Zakup i montaż barier ochronnych SP-06/M:</v>
          </cell>
          <cell r="I337" t="str">
            <v>Beton B30 (C25/30) na stopnie prefabrykowane</v>
          </cell>
          <cell r="J337" t="str">
            <v>m3</v>
          </cell>
          <cell r="K337">
            <v>3.8</v>
          </cell>
        </row>
        <row r="338">
          <cell r="H338">
            <v>70</v>
          </cell>
          <cell r="I338" t="str">
            <v>Stal zbrojeniowa A-I</v>
          </cell>
          <cell r="J338" t="str">
            <v>kg</v>
          </cell>
          <cell r="K338">
            <v>81.5</v>
          </cell>
        </row>
        <row r="339">
          <cell r="I339" t="str">
            <v>Obrzeża betonowe 50x200x750</v>
          </cell>
          <cell r="J339" t="str">
            <v>szt.</v>
          </cell>
          <cell r="K339">
            <v>56</v>
          </cell>
        </row>
        <row r="340">
          <cell r="B340" t="str">
            <v>33.</v>
          </cell>
          <cell r="C340" t="str">
            <v>M.19</v>
          </cell>
          <cell r="D340" t="str">
            <v>.01</v>
          </cell>
          <cell r="E340" t="str">
            <v>.03</v>
          </cell>
          <cell r="F340" t="str">
            <v>.11</v>
          </cell>
          <cell r="G340" t="str">
            <v>Barieroporęcze na obiektach mostowych</v>
          </cell>
          <cell r="I340" t="str">
            <v>Beton B30 (C25/30) na fundament balustrady</v>
          </cell>
          <cell r="J340" t="str">
            <v>m3</v>
          </cell>
          <cell r="K340">
            <v>0.9</v>
          </cell>
        </row>
        <row r="341">
          <cell r="I341" t="str">
            <v>Beton B30 (C25/30) na ławę</v>
          </cell>
          <cell r="J341" t="str">
            <v>m3</v>
          </cell>
          <cell r="K341">
            <v>0.4</v>
          </cell>
        </row>
        <row r="342">
          <cell r="G342" t="str">
            <v>Zakup i montaż barieroporęczy sztywnych:</v>
          </cell>
          <cell r="I342" t="str">
            <v>Podsypka żwirowa</v>
          </cell>
          <cell r="J342" t="str">
            <v>m3</v>
          </cell>
          <cell r="K342">
            <v>4</v>
          </cell>
        </row>
        <row r="343">
          <cell r="G343" t="str">
            <v>2*60,0+70,0</v>
          </cell>
          <cell r="H343">
            <v>190</v>
          </cell>
          <cell r="I343" t="str">
            <v>m</v>
          </cell>
        </row>
        <row r="344">
          <cell r="G344" t="str">
            <v>Wykonanie schodów dla obsługi na skarpach przy obiekcie (wg rys.WY.06):</v>
          </cell>
        </row>
        <row r="345">
          <cell r="B345" t="str">
            <v>34.</v>
          </cell>
          <cell r="C345" t="str">
            <v>M.19</v>
          </cell>
          <cell r="D345" t="str">
            <v>.01</v>
          </cell>
          <cell r="E345" t="str">
            <v>.04</v>
          </cell>
          <cell r="F345" t="str">
            <v>.11</v>
          </cell>
          <cell r="G345" t="str">
            <v>Balustrady z płaskowników na obiektach mostowych</v>
          </cell>
          <cell r="J345" t="str">
            <v>kg</v>
          </cell>
          <cell r="K345">
            <v>233.38667999999998</v>
          </cell>
        </row>
        <row r="346">
          <cell r="E346" t="str">
            <v>a)</v>
          </cell>
          <cell r="G346" t="str">
            <v>Beton B30 (C25/30) na stopnie prefabrykowane:</v>
          </cell>
        </row>
        <row r="347">
          <cell r="G347" t="str">
            <v>65*0,058</v>
          </cell>
          <cell r="H347">
            <v>3.8</v>
          </cell>
          <cell r="I347" t="str">
            <v>m3</v>
          </cell>
        </row>
        <row r="348">
          <cell r="G348" t="str">
            <v>2*114,63*1,018</v>
          </cell>
          <cell r="H348">
            <v>233.38667999999998</v>
          </cell>
          <cell r="I348" t="str">
            <v>kg</v>
          </cell>
        </row>
        <row r="349">
          <cell r="E349" t="str">
            <v>b)</v>
          </cell>
          <cell r="G349" t="str">
            <v>Stal zbrojeniowa A-I:</v>
          </cell>
        </row>
        <row r="350">
          <cell r="G350" t="str">
            <v>65*1,3</v>
          </cell>
          <cell r="H350">
            <v>81.5</v>
          </cell>
          <cell r="I350" t="str">
            <v>kg</v>
          </cell>
        </row>
        <row r="351">
          <cell r="C351" t="str">
            <v>M.20</v>
          </cell>
          <cell r="D351" t="str">
            <v>.00</v>
          </cell>
          <cell r="E351" t="str">
            <v>.00</v>
          </cell>
          <cell r="G351" t="str">
            <v>INNE ROBOTY MOSTOWE</v>
          </cell>
        </row>
        <row r="352">
          <cell r="E352" t="str">
            <v>c)</v>
          </cell>
          <cell r="G352" t="str">
            <v>Obrzeża betonowe 50x200x750:</v>
          </cell>
        </row>
        <row r="353">
          <cell r="B353" t="str">
            <v>35.</v>
          </cell>
          <cell r="C353" t="str">
            <v>M.20</v>
          </cell>
          <cell r="D353" t="str">
            <v>.01</v>
          </cell>
          <cell r="E353" t="str">
            <v>.05</v>
          </cell>
          <cell r="F353" t="str">
            <v>.11</v>
          </cell>
          <cell r="G353" t="str">
            <v>26+30</v>
          </cell>
          <cell r="H353">
            <v>56</v>
          </cell>
          <cell r="I353" t="str">
            <v>szt.</v>
          </cell>
          <cell r="J353" t="str">
            <v>m2</v>
          </cell>
          <cell r="K353">
            <v>468</v>
          </cell>
        </row>
        <row r="355">
          <cell r="E355" t="str">
            <v>d)</v>
          </cell>
          <cell r="G355" t="str">
            <v>Beton B30 (C25/30) na fundament balustrady:</v>
          </cell>
        </row>
        <row r="356">
          <cell r="G356" t="str">
            <v>10*0,09</v>
          </cell>
          <cell r="H356">
            <v>0.9</v>
          </cell>
          <cell r="I356" t="str">
            <v>m3</v>
          </cell>
        </row>
        <row r="358">
          <cell r="B358" t="str">
            <v>36.</v>
          </cell>
          <cell r="C358" t="str">
            <v>M.20</v>
          </cell>
          <cell r="D358" t="str">
            <v>.01</v>
          </cell>
          <cell r="E358" t="str">
            <v>e)</v>
          </cell>
          <cell r="F358" t="str">
            <v>.11</v>
          </cell>
          <cell r="G358" t="str">
            <v>Beton B30 (C25/30) na ławę:</v>
          </cell>
          <cell r="J358" t="str">
            <v>m2</v>
          </cell>
          <cell r="K358">
            <v>15.2</v>
          </cell>
        </row>
        <row r="359">
          <cell r="G359" t="str">
            <v>2*0,2</v>
          </cell>
          <cell r="H359">
            <v>0.4</v>
          </cell>
          <cell r="I359" t="str">
            <v>m3</v>
          </cell>
        </row>
        <row r="360">
          <cell r="G360" t="str">
            <v>Umocnienie skarp brukiem kamiennym wraz z podsypką (przy wylotach odwodnienia):</v>
          </cell>
        </row>
        <row r="361">
          <cell r="E361" t="str">
            <v>f)</v>
          </cell>
          <cell r="G361" t="str">
            <v>Podsypka żwirowa:</v>
          </cell>
          <cell r="H361">
            <v>15.2</v>
          </cell>
          <cell r="I361" t="str">
            <v>m2</v>
          </cell>
        </row>
        <row r="362">
          <cell r="G362" t="str">
            <v>2+2</v>
          </cell>
          <cell r="H362">
            <v>4</v>
          </cell>
          <cell r="I362" t="str">
            <v>m3</v>
          </cell>
        </row>
        <row r="363">
          <cell r="B363" t="str">
            <v>37.</v>
          </cell>
          <cell r="C363" t="str">
            <v>M.20</v>
          </cell>
          <cell r="D363" t="str">
            <v>.01</v>
          </cell>
          <cell r="E363" t="str">
            <v>.09</v>
          </cell>
          <cell r="F363" t="str">
            <v>.11</v>
          </cell>
          <cell r="G363" t="str">
            <v>Balustrada schodów skarpowych</v>
          </cell>
          <cell r="J363" t="str">
            <v>kg</v>
          </cell>
          <cell r="K363">
            <v>330</v>
          </cell>
        </row>
        <row r="364">
          <cell r="I364" t="str">
            <v>Beton B30 (C25/30) na stopnie prefabrykowane</v>
          </cell>
          <cell r="J364" t="str">
            <v>m3</v>
          </cell>
          <cell r="K364">
            <v>8.41</v>
          </cell>
        </row>
        <row r="365">
          <cell r="G365" t="str">
            <v>Wykonanie i montaż balustrady ze stali St3S na schodach skarpowych (wg rys.WY.06):</v>
          </cell>
          <cell r="I365" t="str">
            <v>Stal zbrojeniowa A-I</v>
          </cell>
          <cell r="J365" t="str">
            <v>kg</v>
          </cell>
          <cell r="K365">
            <v>188.5</v>
          </cell>
        </row>
        <row r="366">
          <cell r="G366" t="str">
            <v>170+160</v>
          </cell>
          <cell r="H366">
            <v>330</v>
          </cell>
          <cell r="I366" t="str">
            <v>kg</v>
          </cell>
          <cell r="J366" t="str">
            <v>szt.</v>
          </cell>
          <cell r="K366">
            <v>124</v>
          </cell>
        </row>
        <row r="367">
          <cell r="G367" t="str">
            <v>- malowanie: 9,1m2</v>
          </cell>
          <cell r="I367" t="str">
            <v>Beton B30 (C25/30) na fundament balustrady</v>
          </cell>
          <cell r="J367" t="str">
            <v>m3</v>
          </cell>
          <cell r="K367">
            <v>2.16</v>
          </cell>
        </row>
        <row r="368">
          <cell r="I368" t="str">
            <v>Beton B30 (C25/30) na ławę</v>
          </cell>
          <cell r="J368" t="str">
            <v>m3</v>
          </cell>
          <cell r="K368">
            <v>0.8</v>
          </cell>
        </row>
        <row r="369">
          <cell r="C369" t="str">
            <v>M.20</v>
          </cell>
          <cell r="D369" t="str">
            <v>.01</v>
          </cell>
          <cell r="E369" t="str">
            <v>.10</v>
          </cell>
          <cell r="F369" t="str">
            <v>.11</v>
          </cell>
          <cell r="G369" t="str">
            <v>Zabezpieczenie antykorozyjne powierzchni betonowych</v>
          </cell>
          <cell r="I369" t="str">
            <v>Podsypka żwirowa</v>
          </cell>
          <cell r="J369" t="str">
            <v>m3</v>
          </cell>
          <cell r="K369">
            <v>12</v>
          </cell>
        </row>
        <row r="370">
          <cell r="I370" t="str">
            <v>Zabezpieczenie powłoką malarską</v>
          </cell>
          <cell r="J370" t="str">
            <v>m2</v>
          </cell>
          <cell r="K370">
            <v>635.20000000000005</v>
          </cell>
        </row>
        <row r="371">
          <cell r="G371" t="str">
            <v>Wykonanie schodów dla obsługi na skarpach przy obiekcie (wg rys. WY.06):</v>
          </cell>
          <cell r="I371" t="str">
            <v>Zabezpieczenie materiałem impregnującym</v>
          </cell>
          <cell r="J371" t="str">
            <v>m2</v>
          </cell>
          <cell r="K371">
            <v>659.4</v>
          </cell>
        </row>
        <row r="373">
          <cell r="E373" t="str">
            <v>a)</v>
          </cell>
          <cell r="G373" t="str">
            <v>Wykonanie zabezpieczenia antykorozyjnego odsłoniętych powierzchni betonowych:</v>
          </cell>
        </row>
        <row r="374">
          <cell r="E374" t="str">
            <v>a)</v>
          </cell>
          <cell r="G374" t="str">
            <v>Zabezpieczenie powłoką malarską</v>
          </cell>
          <cell r="H374">
            <v>8.41</v>
          </cell>
          <cell r="I374" t="str">
            <v>m3</v>
          </cell>
        </row>
        <row r="375">
          <cell r="G375" t="str">
            <v>467,4+167,8</v>
          </cell>
          <cell r="H375">
            <v>635.20000000000005</v>
          </cell>
          <cell r="I375" t="str">
            <v>m2</v>
          </cell>
        </row>
        <row r="376">
          <cell r="E376" t="str">
            <v>b)</v>
          </cell>
          <cell r="G376" t="str">
            <v>Stal zbrojeniowa A-I:</v>
          </cell>
        </row>
        <row r="377">
          <cell r="E377" t="str">
            <v>b)</v>
          </cell>
          <cell r="G377" t="str">
            <v>Zabezpieczenie materiałem impregnującym</v>
          </cell>
          <cell r="H377">
            <v>188.5</v>
          </cell>
          <cell r="I377" t="str">
            <v>kg</v>
          </cell>
        </row>
        <row r="378">
          <cell r="G378" t="str">
            <v>381,7+116,1+56+105,7</v>
          </cell>
          <cell r="H378">
            <v>659.4</v>
          </cell>
          <cell r="I378" t="str">
            <v>m2</v>
          </cell>
        </row>
        <row r="379">
          <cell r="E379" t="str">
            <v>c)</v>
          </cell>
          <cell r="G379" t="str">
            <v>Obrzeża betonowe 50x200x750:</v>
          </cell>
        </row>
        <row r="380">
          <cell r="C380" t="str">
            <v>M.21</v>
          </cell>
          <cell r="D380" t="str">
            <v>.00</v>
          </cell>
          <cell r="E380" t="str">
            <v>.00</v>
          </cell>
          <cell r="G380" t="str">
            <v>ROBOTY DODATKOWE</v>
          </cell>
          <cell r="H380">
            <v>124</v>
          </cell>
          <cell r="I380" t="str">
            <v>szt.</v>
          </cell>
        </row>
        <row r="382">
          <cell r="C382" t="str">
            <v>M.21</v>
          </cell>
          <cell r="D382" t="str">
            <v>.02</v>
          </cell>
          <cell r="E382" t="str">
            <v>.01</v>
          </cell>
          <cell r="F382" t="str">
            <v>.11</v>
          </cell>
          <cell r="G382" t="str">
            <v>Próbne obciążenie pali fundamentowych wraz z projektem</v>
          </cell>
          <cell r="J382" t="str">
            <v>rycz.</v>
          </cell>
          <cell r="K382">
            <v>1</v>
          </cell>
        </row>
        <row r="383">
          <cell r="G383" t="str">
            <v>6*4*0,09</v>
          </cell>
          <cell r="H383">
            <v>2.16</v>
          </cell>
          <cell r="I383" t="str">
            <v>m3</v>
          </cell>
        </row>
        <row r="384">
          <cell r="G384" t="str">
            <v>Wykonanie próbnego obciążenia pali fundamentowych wraz z projektem:</v>
          </cell>
        </row>
        <row r="385">
          <cell r="E385" t="str">
            <v>e)</v>
          </cell>
          <cell r="G385" t="str">
            <v xml:space="preserve"> - zgodnie z normą PN-83/B-02482 próbnemu obciążeniu podlega min. 2 pale</v>
          </cell>
          <cell r="H385">
            <v>1</v>
          </cell>
          <cell r="I385" t="str">
            <v>rycz.</v>
          </cell>
        </row>
        <row r="386">
          <cell r="G386" t="str">
            <v>4*0,2</v>
          </cell>
          <cell r="H386">
            <v>0.8</v>
          </cell>
          <cell r="I386" t="str">
            <v>m3</v>
          </cell>
        </row>
        <row r="387">
          <cell r="C387" t="str">
            <v>M.21</v>
          </cell>
          <cell r="D387" t="str">
            <v>.02</v>
          </cell>
          <cell r="E387" t="str">
            <v>.02</v>
          </cell>
          <cell r="F387" t="str">
            <v>.11</v>
          </cell>
          <cell r="G387" t="str">
            <v>Próbne obciążenie przęseł obiektu wraz z projektem</v>
          </cell>
          <cell r="J387" t="str">
            <v>rycz.</v>
          </cell>
          <cell r="K387">
            <v>1</v>
          </cell>
        </row>
        <row r="388">
          <cell r="E388" t="str">
            <v>f)</v>
          </cell>
          <cell r="G388" t="str">
            <v>Podsypka żwirowa:</v>
          </cell>
        </row>
        <row r="389">
          <cell r="G389" t="str">
            <v>Wykonanie próbnego obciążenia przęseł obiektu wraz z projektem:</v>
          </cell>
          <cell r="H389">
            <v>12</v>
          </cell>
          <cell r="I389" t="str">
            <v>m3</v>
          </cell>
        </row>
        <row r="390">
          <cell r="B390" t="str">
            <v>38.</v>
          </cell>
          <cell r="C390" t="str">
            <v>M.20</v>
          </cell>
          <cell r="D390" t="str">
            <v>.01</v>
          </cell>
          <cell r="E390" t="str">
            <v>.09</v>
          </cell>
          <cell r="F390" t="str">
            <v>.11</v>
          </cell>
          <cell r="G390" t="str">
            <v xml:space="preserve"> - liczba przęseł podlegająca próbnemu obciążeniu (L&gt;20,0m): 2</v>
          </cell>
          <cell r="H390">
            <v>1</v>
          </cell>
          <cell r="I390" t="str">
            <v>rycz.</v>
          </cell>
          <cell r="J390" t="str">
            <v>kg</v>
          </cell>
          <cell r="K390">
            <v>753.32</v>
          </cell>
        </row>
        <row r="392">
          <cell r="G392" t="str">
            <v>Wykonanie i montaż balustrady ze stali St3S na schodach skarpowych (wg rys. WY.06):</v>
          </cell>
        </row>
        <row r="393">
          <cell r="G393" t="str">
            <v>181,0+181,0+184,0+194,0</v>
          </cell>
          <cell r="H393">
            <v>753.32</v>
          </cell>
          <cell r="I393" t="str">
            <v>kg</v>
          </cell>
        </row>
        <row r="394">
          <cell r="G394" t="str">
            <v>- malowanie: 20,8 m2</v>
          </cell>
        </row>
        <row r="396">
          <cell r="B396" t="str">
            <v>39.</v>
          </cell>
          <cell r="C396" t="str">
            <v>M.20</v>
          </cell>
          <cell r="D396" t="str">
            <v>.01</v>
          </cell>
          <cell r="E396" t="str">
            <v>.10</v>
          </cell>
          <cell r="F396" t="str">
            <v>.11</v>
          </cell>
          <cell r="G396" t="str">
            <v>Zabezpieczenie antykorozyjne powierzchni betonowych</v>
          </cell>
        </row>
        <row r="397">
          <cell r="I397" t="str">
            <v>Zabezpieczenie powłoką malarską</v>
          </cell>
          <cell r="J397" t="str">
            <v>m2</v>
          </cell>
          <cell r="K397">
            <v>0</v>
          </cell>
        </row>
        <row r="398">
          <cell r="I398" t="str">
            <v>Zabezpieczenie materiałem impregnującym</v>
          </cell>
          <cell r="J398" t="str">
            <v>m2</v>
          </cell>
          <cell r="K398">
            <v>3699.1000000000004</v>
          </cell>
        </row>
        <row r="400">
          <cell r="G400" t="str">
            <v>Wykonanie zabezpieczenia antykorozyjnego odsłoniętych powierzchni betonowych:</v>
          </cell>
        </row>
        <row r="401">
          <cell r="E401" t="str">
            <v>a)</v>
          </cell>
          <cell r="G401" t="str">
            <v>Zabezpieczenie powłoką malarską</v>
          </cell>
        </row>
        <row r="402">
          <cell r="H402">
            <v>0</v>
          </cell>
          <cell r="I402" t="str">
            <v>m2</v>
          </cell>
        </row>
        <row r="404">
          <cell r="E404" t="str">
            <v>b)</v>
          </cell>
          <cell r="G404" t="str">
            <v>Zabezpieczenie materiałem impregnującym</v>
          </cell>
        </row>
        <row r="405">
          <cell r="G405" t="str">
            <v>2360,3+254,0+349,0+179,8+183,5+372,5</v>
          </cell>
          <cell r="H405">
            <v>3699.1000000000004</v>
          </cell>
          <cell r="I405" t="str">
            <v>m2</v>
          </cell>
        </row>
        <row r="407">
          <cell r="B407" t="str">
            <v>40.</v>
          </cell>
          <cell r="C407" t="str">
            <v>M.20</v>
          </cell>
          <cell r="D407" t="str">
            <v>.01</v>
          </cell>
          <cell r="E407" t="str">
            <v>.11</v>
          </cell>
          <cell r="F407" t="str">
            <v>.11</v>
          </cell>
          <cell r="G407" t="str">
            <v>Ekrany akustyczne na obiektach mostowych</v>
          </cell>
        </row>
        <row r="408">
          <cell r="I408" t="str">
            <v>Konstrukcja stalowa St3S</v>
          </cell>
          <cell r="J408" t="str">
            <v>kg</v>
          </cell>
          <cell r="K408">
            <v>5922</v>
          </cell>
        </row>
        <row r="409">
          <cell r="I409" t="str">
            <v>Wypełnienie ze szkla akrylowego</v>
          </cell>
          <cell r="J409" t="str">
            <v>m2</v>
          </cell>
          <cell r="K409">
            <v>228</v>
          </cell>
        </row>
        <row r="410">
          <cell r="I410" t="str">
            <v>Zabezpieczenie antykorozyjne konstrukcji stalowej</v>
          </cell>
          <cell r="J410" t="str">
            <v>m2</v>
          </cell>
          <cell r="K410">
            <v>123.9</v>
          </cell>
        </row>
        <row r="412">
          <cell r="G412" t="str">
            <v>Wykonanie i montaż ekranów akustycznych na obiekcie (wg rys. WY.07):</v>
          </cell>
        </row>
        <row r="414">
          <cell r="E414" t="str">
            <v>a)</v>
          </cell>
          <cell r="G414" t="str">
            <v>Konstrukcja stalowa ze stali St3S:</v>
          </cell>
        </row>
        <row r="415">
          <cell r="G415" t="str">
            <v>5144+778</v>
          </cell>
          <cell r="H415">
            <v>5922</v>
          </cell>
          <cell r="I415" t="str">
            <v>kg</v>
          </cell>
        </row>
        <row r="417">
          <cell r="E417" t="str">
            <v>b)</v>
          </cell>
          <cell r="G417" t="str">
            <v>Wypełnienie ze szkła akrylowego w profilach aluminiowych wraz z elementami mocującymi:</v>
          </cell>
        </row>
        <row r="418">
          <cell r="G418" t="str">
            <v>38*6,0</v>
          </cell>
          <cell r="H418">
            <v>228</v>
          </cell>
          <cell r="I418" t="str">
            <v>m2</v>
          </cell>
        </row>
        <row r="420">
          <cell r="E420" t="str">
            <v>c)</v>
          </cell>
          <cell r="G420" t="str">
            <v>Zabezpieczenie antykorozyjne konstrukcji stalowej (powłoka cynkowa+malarska):</v>
          </cell>
        </row>
        <row r="421">
          <cell r="G421" t="str">
            <v>107,3+16,6</v>
          </cell>
          <cell r="H421">
            <v>123.9</v>
          </cell>
          <cell r="I421" t="str">
            <v>m2</v>
          </cell>
        </row>
        <row r="423">
          <cell r="C423" t="str">
            <v>M.21</v>
          </cell>
          <cell r="D423" t="str">
            <v>.00</v>
          </cell>
          <cell r="E423" t="str">
            <v>.00</v>
          </cell>
          <cell r="G423" t="str">
            <v>ROBOTY DODATKOWE</v>
          </cell>
        </row>
        <row r="425">
          <cell r="B425" t="str">
            <v>41.</v>
          </cell>
          <cell r="C425" t="str">
            <v>M.21</v>
          </cell>
          <cell r="D425" t="str">
            <v>.02</v>
          </cell>
          <cell r="E425" t="str">
            <v>.01</v>
          </cell>
          <cell r="F425" t="str">
            <v>.11</v>
          </cell>
          <cell r="G425" t="str">
            <v>Próbne obciążenie pali fundamentowych wraz z projektem</v>
          </cell>
          <cell r="J425" t="str">
            <v>rycz.</v>
          </cell>
          <cell r="K425">
            <v>1</v>
          </cell>
        </row>
        <row r="427">
          <cell r="G427" t="str">
            <v>Wykonanie próbnego obciążenia pali fundamentowych wraz z projektem:</v>
          </cell>
        </row>
        <row r="428">
          <cell r="G428" t="str">
            <v xml:space="preserve"> - zgodnie z normą PN-83/B-02482 próbnemu obciążeniu podlega min. 2 pale</v>
          </cell>
          <cell r="H428">
            <v>1</v>
          </cell>
          <cell r="I428" t="str">
            <v>rycz.</v>
          </cell>
        </row>
      </sheetData>
      <sheetData sheetId="3" refreshError="1"/>
      <sheetData sheetId="4">
        <row r="4">
          <cell r="C4" t="str">
            <v>M.01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GOWE-ROADS"/>
      <sheetName val="MOSTOWE - BRIDGES"/>
      <sheetName val=" PODWYKO - SUBCONTRACTORS"/>
      <sheetName val="PODSUMOWANIE-TOTAL"/>
      <sheetName val="TES (nie dołączone)"/>
      <sheetName val="TER(WYKAZ PŁATNOŚCI)"/>
      <sheetName val="wym.ogólne (nie dołączone)"/>
      <sheetName val="CCS DROGI"/>
      <sheetName val="CCS WODOCIĄG"/>
      <sheetName val="CCS KAN SANITARNA"/>
      <sheetName val="CCS kanalizacja"/>
      <sheetName val="CCS MOSTY"/>
      <sheetName val="r. drogowe"/>
      <sheetName val="PZ 1"/>
      <sheetName val="E 1"/>
      <sheetName val="PG 7"/>
      <sheetName val="PG 8"/>
      <sheetName val="WD 8"/>
      <sheetName val="PZ 5"/>
      <sheetName val="PG 9"/>
      <sheetName val="WD 8b"/>
      <sheetName val="WD 9b"/>
      <sheetName val="PR1 - energ SN"/>
      <sheetName val="PR2 - NN"/>
      <sheetName val="PR3 - nn"/>
      <sheetName val="PR4 - teletechn"/>
      <sheetName val="PR5 - wodociag"/>
      <sheetName val="PR6 - gaz"/>
      <sheetName val="PR7 - gaz"/>
      <sheetName val="PR8 - gaz"/>
      <sheetName val="PR9 - kan san"/>
      <sheetName val="PR10 Melioracja R +C "/>
      <sheetName val="PR11 Melioracja dren"/>
      <sheetName val="ROZBIÓRKI KUBATUROWE"/>
      <sheetName val="03cz1"/>
      <sheetName val="04cz1"/>
    </sheetNames>
    <sheetDataSet>
      <sheetData sheetId="0">
        <row r="212">
          <cell r="I212">
            <v>4.17</v>
          </cell>
        </row>
      </sheetData>
      <sheetData sheetId="1"/>
      <sheetData sheetId="2"/>
      <sheetData sheetId="3">
        <row r="311">
          <cell r="B311" t="str">
            <v>PL</v>
          </cell>
        </row>
        <row r="312">
          <cell r="B312" t="str">
            <v>EN</v>
          </cell>
        </row>
      </sheetData>
      <sheetData sheetId="4"/>
      <sheetData sheetId="5">
        <row r="2">
          <cell r="I2">
            <v>1</v>
          </cell>
        </row>
      </sheetData>
      <sheetData sheetId="6"/>
      <sheetData sheetId="7">
        <row r="118">
          <cell r="J118">
            <v>81728.36</v>
          </cell>
        </row>
      </sheetData>
      <sheetData sheetId="8"/>
      <sheetData sheetId="9"/>
      <sheetData sheetId="10"/>
      <sheetData sheetId="11">
        <row r="2101">
          <cell r="H2101">
            <v>15860320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2.5/pl/" TargetMode="External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defaultGridColor="0" colorId="31" workbookViewId="0">
      <selection activeCell="B3" sqref="B3"/>
    </sheetView>
  </sheetViews>
  <sheetFormatPr defaultColWidth="0" defaultRowHeight="12.75"/>
  <cols>
    <col min="1" max="1" width="14.42578125" style="207" customWidth="1"/>
    <col min="2" max="3" width="17.7109375" style="207" customWidth="1"/>
    <col min="4" max="4" width="16.7109375" style="207" customWidth="1"/>
    <col min="5" max="8" width="12.28515625" style="207" customWidth="1"/>
    <col min="9" max="9" width="9.28515625" style="207" customWidth="1"/>
    <col min="10" max="10" width="0" style="207" hidden="1" customWidth="1"/>
    <col min="11" max="11" width="18.28515625" style="207" hidden="1" customWidth="1"/>
    <col min="12" max="12" width="15.28515625" style="207" hidden="1" customWidth="1"/>
    <col min="13" max="13" width="11.42578125" style="207" hidden="1" customWidth="1"/>
    <col min="14" max="16384" width="0" style="207" hidden="1"/>
  </cols>
  <sheetData>
    <row r="1" spans="1:13" s="123" customFormat="1" ht="17.25" customHeight="1">
      <c r="A1" s="189" t="s">
        <v>646</v>
      </c>
      <c r="B1" s="190"/>
      <c r="C1" s="190"/>
      <c r="D1" s="190"/>
      <c r="E1" s="190"/>
      <c r="F1" s="190"/>
      <c r="G1" s="190"/>
      <c r="H1" s="190"/>
      <c r="I1" s="190"/>
    </row>
    <row r="2" spans="1:13" s="122" customFormat="1">
      <c r="A2" s="191"/>
      <c r="B2" s="192" t="s">
        <v>647</v>
      </c>
      <c r="C2" s="191"/>
      <c r="D2" s="191"/>
      <c r="E2" s="191"/>
      <c r="F2" s="191"/>
      <c r="G2" s="191"/>
      <c r="H2" s="191"/>
      <c r="I2" s="191"/>
      <c r="K2" s="193"/>
      <c r="L2" s="193"/>
      <c r="M2" s="193"/>
    </row>
    <row r="3" spans="1:13" s="122" customFormat="1">
      <c r="A3" s="192" t="s">
        <v>647</v>
      </c>
      <c r="B3" s="194">
        <f>ZZK!C21</f>
        <v>0</v>
      </c>
      <c r="C3" s="195"/>
      <c r="D3" s="191"/>
      <c r="E3" s="191"/>
      <c r="F3" s="191"/>
      <c r="G3" s="191"/>
      <c r="H3" s="191"/>
      <c r="I3" s="191"/>
    </row>
    <row r="4" spans="1:13" s="122" customFormat="1">
      <c r="A4" s="192"/>
      <c r="B4" s="195"/>
      <c r="C4" s="196" t="s">
        <v>648</v>
      </c>
      <c r="D4" s="197" t="s">
        <v>649</v>
      </c>
      <c r="E4" s="197" t="s">
        <v>650</v>
      </c>
      <c r="F4" s="197" t="s">
        <v>651</v>
      </c>
      <c r="G4" s="197" t="s">
        <v>652</v>
      </c>
      <c r="H4" s="197" t="s">
        <v>653</v>
      </c>
      <c r="I4" s="191"/>
    </row>
    <row r="5" spans="1:13" s="122" customFormat="1">
      <c r="A5" s="192" t="s">
        <v>654</v>
      </c>
      <c r="B5" s="191"/>
      <c r="C5" s="198"/>
      <c r="D5" s="199">
        <f>ROUND((B3-INT(B3))*100,0)</f>
        <v>0</v>
      </c>
      <c r="E5" s="199">
        <f>IF(B3&gt;=1,VALUE(RIGHT(LEFT(INT(B3),LEN(INT(B3))),3)),0)</f>
        <v>0</v>
      </c>
      <c r="F5" s="199">
        <f>IF(B3&gt;=1000,VALUE(TEXT(RIGHT(LEFT(INT(B3),LEN(INT(B3))-3),3),"000")),0)</f>
        <v>0</v>
      </c>
      <c r="G5" s="199">
        <f>IF(B3&gt;=1000000,VALUE(TEXT(RIGHT(LEFT(INT(B3),LEN(INT(B3))-6),3),"000")),0)</f>
        <v>0</v>
      </c>
      <c r="H5" s="199">
        <f>IF(B3&gt;=1000000000,VALUE(TEXT(RIGHT(LEFT(INT(B3),LEN(INT(B3))-9),3),"000")),0)</f>
        <v>0</v>
      </c>
      <c r="I5" s="191"/>
    </row>
    <row r="6" spans="1:13" s="122" customFormat="1">
      <c r="A6" s="192" t="s">
        <v>655</v>
      </c>
      <c r="B6" s="200"/>
      <c r="C6" s="200" t="str">
        <f>ROUND((B3-INT(B3))*100,0)&amp;"/"&amp;100 &amp; " groszy"</f>
        <v>0/100 groszy</v>
      </c>
      <c r="D6" s="200" t="str">
        <f>IF(B3=0,"",IF(D5&lt;=20,IF(D5=0,"zero",INDEX(excelblog_Jednosci,D5)),INDEX(excelblog_Dziesiatki,INT(D5/10))&amp;IF(MOD(D5,10)," " &amp;INDEX(excelblog_Jednosci,MOD(D5,10)),"")))&amp; " " &amp;IF(B3=0,"",INDEX(IF(D5&lt;20,{"groszy";"grosz";"grosze";"groszy"},{"groszy";"grosze";"groszy"}),MATCH(IF(D5&lt;20,D5,MOD(D5,10)),IF(D5&lt;20,{0;1;2;5},{0;2;5}),1)))</f>
        <v xml:space="preserve"> </v>
      </c>
      <c r="E6" s="200" t="str">
        <f>IF(OR(B3&lt;1,INT(E5/100)=0),"",INDEX(excelblog_Setki,INT(E5/100)))&amp; IF(E5-(INT(E5/100)*100)&lt;=20,IF(E5-(INT(E5/100)*100)=0,IF(OR(E5&gt;0,B3&lt;1),"","złotych")," " &amp;INDEX(excelblog_Jednosci,E5-(INT(E5/100)*100)))," " &amp;INDEX(excelblog_Dziesiatki,INT((E5-(INT(E5/100)*100))/10))&amp;IF(MOD((E5-(INT(E5/100)*100)),10)," "&amp;INDEX(excelblog_Jednosci,MOD((E5-(INT(E5/100)*100)),10)),""))&amp;IF(E5=0,""," " &amp;INDEX(IF(E5&lt;20,{"złotych";"złoty";"złote";"złotych"},{"złotych";"złote";"złotych"}),MATCH(IF(E5-(INT(E5/100)*100)&lt;20,E5-(INT(E5/100)*100),MOD((E5-(INT(E5/100)*100)),10)),IF(E5&lt;20,{0;1;2;5},{0;2;5}),1)))</f>
        <v/>
      </c>
      <c r="F6" s="200" t="str">
        <f>IF(OR(B3&lt;1,INT(F5/100)=0),"",INDEX(excelblog_Setki,INT(F5/100)))&amp; IF(F5-(INT(F5/100)*100)&lt;=20,IF(F5-(INT(F5/100)*100)=0,""," " &amp;INDEX(excelblog_Jednosci,F5-(INT(F5/100)*100)))," " &amp;INDEX(excelblog_Dziesiatki,INT((F5-(INT(F5/100)*100))/10))&amp;IF(MOD((F5-(INT(F5/100)*100)),10)," "&amp;INDEX(excelblog_Jednosci,MOD((F5-(INT(F5/100)*100)),10)),""))&amp;IF(F5=0,""," " &amp;INDEX(IF(F5&lt;20,{"";"tysiąc";"tysiące";"tysięcy"},{"tysięcy";"tysiące";"tysięcy"}),MATCH(IF(F5-(INT(F5/100)*100)&lt;20,F5-(INT(F5/100)*100),MOD((F5-(INT(F5/100)*100)),10)),IF(F5&lt;20,{0;1;2;5},{0;2;5}),1)))</f>
        <v/>
      </c>
      <c r="G6" s="200" t="str">
        <f>IF(OR(B3&lt;1,INT(G5/100)=0),"",INDEX(excelblog_Setki,INT(G5/100)))&amp; IF(G5-(INT(G5/100)*100)&lt;=20,IF(G5-(INT(G5/100)*100)=0,""," " &amp;INDEX(excelblog_Jednosci,G5-(INT(G5/100)*100)))," " &amp;INDEX(excelblog_Dziesiatki,INT((G5-(INT(G5/100)*100))/10))&amp;IF(MOD((G5-(INT(G5/100)*100)),10)," "&amp;INDEX(excelblog_Jednosci,MOD((G5-(INT(G5/100)*100)),10)),""))&amp;IF(G5=0,""," " &amp;INDEX(IF(G5&lt;20,{"";"milion";"miliony";"milionów"},{"milionów";"miliony";"milionów"}),MATCH(IF(G5-(INT(G5/100)*100)&lt;20,G5-(INT(G5/100)*100),MOD((G5-(INT(G5/100)*100)),10)),IF(G5&lt;20,{0;1;2;5},{0;2;5}),1)))</f>
        <v/>
      </c>
      <c r="H6" s="200" t="str">
        <f>IF(OR(B3&lt;1,INT(H5/100)=0),"",INDEX(excelblog_Setki,INT(H5/100)))&amp; IF(H5-(INT(H5/100)*100)&lt;=20,IF(H5-(INT(H5/100)*100)=0,""," " &amp;INDEX(excelblog_Jednosci,H5-(INT(H5/100)*100)))," " &amp;INDEX(excelblog_Dziesiatki,INT((H5-(INT(H5/100)*100))/10))&amp;IF(MOD((H5-(INT(H5/100)*100)),10)," "&amp;INDEX(excelblog_Jednosci,MOD((H5-(INT(H5/100)*100)),10)),""))&amp;IF(H5=0,""," " &amp;INDEX(IF(H5&lt;20,{"";"miliard";"miliardy";"miliardów"},{"miliardów";"miliardy";"miliardów"}),MATCH(IF(H5-(INT(H5/100)*100)&lt;20,H5-(INT(H5/100)*100),MOD((H5-(INT(H5/100)*100)),10)),IF(H5&lt;20,{0;1;2;5},{0;2;5}),1)))</f>
        <v/>
      </c>
      <c r="I6" s="200"/>
    </row>
    <row r="7" spans="1:13" s="122" customFormat="1">
      <c r="A7" s="191"/>
      <c r="B7" s="191"/>
      <c r="C7" s="191"/>
      <c r="D7" s="191"/>
      <c r="E7" s="191"/>
      <c r="F7" s="191"/>
      <c r="G7" s="191"/>
      <c r="H7" s="191"/>
      <c r="I7" s="191"/>
    </row>
    <row r="8" spans="1:13" s="122" customFormat="1">
      <c r="A8" s="192" t="s">
        <v>656</v>
      </c>
      <c r="B8" s="201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","")&amp;IF(TRIM(D6)&lt;&gt;"",D6&amp;" ","")))</f>
        <v/>
      </c>
      <c r="C8" s="202"/>
      <c r="D8" s="202"/>
      <c r="E8" s="202"/>
      <c r="F8" s="202"/>
      <c r="G8" s="202"/>
      <c r="H8" s="202"/>
      <c r="I8" s="203"/>
    </row>
    <row r="9" spans="1:13" s="122" customFormat="1">
      <c r="A9" s="192" t="s">
        <v>657</v>
      </c>
      <c r="B9" s="201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","")&amp;IF(TRIM(E6)&lt;&gt;"",TRIM(E6)&amp;", ","")&amp;IF(TRIM(D6)&lt;&gt;"",D6&amp;" ","")))</f>
        <v/>
      </c>
      <c r="C9" s="202"/>
      <c r="D9" s="202"/>
      <c r="E9" s="202"/>
      <c r="F9" s="202"/>
      <c r="G9" s="202"/>
      <c r="H9" s="202"/>
      <c r="I9" s="203"/>
    </row>
    <row r="10" spans="1:13" s="122" customFormat="1">
      <c r="A10" s="192" t="s">
        <v>658</v>
      </c>
      <c r="B10" s="201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","")&amp;IF(TRIM(D6)&lt;&gt;"",C6&amp;" ","")))</f>
        <v/>
      </c>
      <c r="C10" s="202"/>
      <c r="D10" s="202"/>
      <c r="E10" s="202"/>
      <c r="F10" s="202"/>
      <c r="G10" s="202"/>
      <c r="H10" s="202"/>
      <c r="I10" s="203"/>
    </row>
    <row r="11" spans="1:13" s="122" customFormat="1">
      <c r="A11" s="192"/>
      <c r="B11" s="191"/>
      <c r="C11" s="191"/>
      <c r="D11" s="191"/>
      <c r="E11" s="191"/>
      <c r="F11" s="191"/>
      <c r="G11" s="191"/>
      <c r="H11" s="191"/>
      <c r="I11" s="191"/>
    </row>
    <row r="12" spans="1:13" s="123" customFormat="1" ht="12.75" customHeight="1">
      <c r="A12" s="190"/>
      <c r="B12" s="190"/>
      <c r="C12" s="190"/>
      <c r="D12" s="190"/>
      <c r="E12" s="190"/>
      <c r="F12" s="190"/>
      <c r="G12" s="190"/>
      <c r="H12" s="190"/>
      <c r="I12" s="204" t="s">
        <v>659</v>
      </c>
    </row>
    <row r="15" spans="1:13">
      <c r="A15" s="205"/>
      <c r="B15" s="206"/>
      <c r="C15" s="206"/>
      <c r="D15" s="206"/>
      <c r="E15" s="206"/>
      <c r="F15" s="206"/>
      <c r="G15" s="206"/>
      <c r="H15" s="206"/>
      <c r="I15" s="206"/>
    </row>
    <row r="16" spans="1:13">
      <c r="A16" s="208"/>
      <c r="B16" s="209" t="s">
        <v>647</v>
      </c>
      <c r="C16" s="208"/>
      <c r="D16" s="208"/>
      <c r="E16" s="208"/>
      <c r="F16" s="208"/>
      <c r="G16" s="208"/>
      <c r="H16" s="208"/>
      <c r="I16" s="208"/>
      <c r="K16" s="210"/>
      <c r="L16" s="210"/>
      <c r="M16" s="210"/>
    </row>
    <row r="17" spans="1:13">
      <c r="A17" s="209" t="s">
        <v>647</v>
      </c>
      <c r="B17" s="211"/>
      <c r="C17" s="212"/>
      <c r="D17" s="208"/>
      <c r="E17" s="208"/>
      <c r="F17" s="208"/>
      <c r="G17" s="208"/>
      <c r="H17" s="208"/>
      <c r="I17" s="208"/>
    </row>
    <row r="18" spans="1:13">
      <c r="A18" s="209"/>
      <c r="B18" s="212"/>
      <c r="C18" s="213" t="s">
        <v>648</v>
      </c>
      <c r="D18" s="214" t="s">
        <v>649</v>
      </c>
      <c r="E18" s="214" t="s">
        <v>650</v>
      </c>
      <c r="F18" s="214" t="s">
        <v>651</v>
      </c>
      <c r="G18" s="214" t="s">
        <v>652</v>
      </c>
      <c r="H18" s="214" t="s">
        <v>653</v>
      </c>
      <c r="I18" s="208"/>
    </row>
    <row r="19" spans="1:13">
      <c r="A19" s="209" t="s">
        <v>654</v>
      </c>
      <c r="B19" s="208"/>
      <c r="C19" s="215"/>
      <c r="D19" s="216">
        <f>ROUND((B17-INT(B17))*100,0)</f>
        <v>0</v>
      </c>
      <c r="E19" s="216">
        <f>IF(B17&gt;=1,VALUE(RIGHT(LEFT(INT(B17),LEN(INT(B17))),3)),0)</f>
        <v>0</v>
      </c>
      <c r="F19" s="216">
        <f>IF(B17&gt;=1000,VALUE(TEXT(RIGHT(LEFT(INT(B17),LEN(INT(B17))-3),3),"000")),0)</f>
        <v>0</v>
      </c>
      <c r="G19" s="216">
        <f>IF(B17&gt;=1000000,VALUE(TEXT(RIGHT(LEFT(INT(B17),LEN(INT(B17))-6),3),"000")),0)</f>
        <v>0</v>
      </c>
      <c r="H19" s="216">
        <f>IF(B17&gt;=1000000000,VALUE(TEXT(RIGHT(LEFT(INT(B17),LEN(INT(B17))-9),3),"000")),0)</f>
        <v>0</v>
      </c>
      <c r="I19" s="208"/>
    </row>
    <row r="20" spans="1:13">
      <c r="A20" s="209" t="s">
        <v>655</v>
      </c>
      <c r="B20" s="217"/>
      <c r="C20" s="217" t="str">
        <f>ROUND((B17-INT(B17))*100,0)&amp;"/"&amp;100 &amp; " groszy"</f>
        <v>0/100 groszy</v>
      </c>
      <c r="D20" s="217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217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217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217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217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217"/>
    </row>
    <row r="21" spans="1:13">
      <c r="A21" s="208"/>
      <c r="B21" s="208"/>
      <c r="C21" s="208"/>
      <c r="D21" s="208"/>
      <c r="E21" s="208"/>
      <c r="F21" s="208"/>
      <c r="G21" s="208"/>
      <c r="H21" s="208"/>
      <c r="I21" s="208"/>
    </row>
    <row r="22" spans="1:13">
      <c r="A22" s="209" t="s">
        <v>656</v>
      </c>
      <c r="B22" s="201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>W polu z kwotą nie znajduje się liczba</v>
      </c>
      <c r="C22" s="202"/>
      <c r="D22" s="202"/>
      <c r="E22" s="202"/>
      <c r="F22" s="202"/>
      <c r="G22" s="202"/>
      <c r="H22" s="202"/>
      <c r="I22" s="203"/>
    </row>
    <row r="23" spans="1:13">
      <c r="A23" s="209" t="s">
        <v>657</v>
      </c>
      <c r="B23" s="201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>W polu z kwotą nie znajduje się liczba</v>
      </c>
      <c r="C23" s="202"/>
      <c r="D23" s="202"/>
      <c r="E23" s="202"/>
      <c r="F23" s="202"/>
      <c r="G23" s="202"/>
      <c r="H23" s="202"/>
      <c r="I23" s="203"/>
    </row>
    <row r="24" spans="1:13">
      <c r="A24" s="209" t="s">
        <v>658</v>
      </c>
      <c r="B24" s="201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>W polu z kwotą nie znajduje się liczba</v>
      </c>
      <c r="C24" s="202"/>
      <c r="D24" s="202"/>
      <c r="E24" s="202"/>
      <c r="F24" s="202"/>
      <c r="G24" s="202"/>
      <c r="H24" s="202"/>
      <c r="I24" s="203"/>
    </row>
    <row r="25" spans="1:13">
      <c r="A25" s="209"/>
      <c r="B25" s="208"/>
      <c r="C25" s="208"/>
      <c r="D25" s="208"/>
      <c r="E25" s="208"/>
      <c r="F25" s="208"/>
      <c r="G25" s="208"/>
      <c r="H25" s="208"/>
      <c r="I25" s="208"/>
    </row>
    <row r="26" spans="1:13" s="220" customFormat="1" ht="12.75" customHeight="1">
      <c r="A26" s="218"/>
      <c r="B26" s="218"/>
      <c r="C26" s="218"/>
      <c r="D26" s="218"/>
      <c r="E26" s="218"/>
      <c r="F26" s="218"/>
      <c r="G26" s="218"/>
      <c r="H26" s="218"/>
      <c r="I26" s="219" t="s">
        <v>659</v>
      </c>
    </row>
    <row r="29" spans="1:13">
      <c r="A29" s="205"/>
      <c r="B29" s="206"/>
      <c r="C29" s="206"/>
      <c r="D29" s="206"/>
      <c r="E29" s="206"/>
      <c r="F29" s="206"/>
      <c r="G29" s="206"/>
      <c r="H29" s="206"/>
      <c r="I29" s="206"/>
    </row>
    <row r="30" spans="1:13">
      <c r="A30" s="208"/>
      <c r="B30" s="209" t="s">
        <v>647</v>
      </c>
      <c r="C30" s="208"/>
      <c r="D30" s="208"/>
      <c r="E30" s="208"/>
      <c r="F30" s="208"/>
      <c r="G30" s="208"/>
      <c r="H30" s="208"/>
      <c r="I30" s="208"/>
      <c r="K30" s="210"/>
      <c r="L30" s="210"/>
      <c r="M30" s="210"/>
    </row>
    <row r="31" spans="1:13">
      <c r="A31" s="209" t="s">
        <v>647</v>
      </c>
      <c r="B31" s="211"/>
      <c r="C31" s="212"/>
      <c r="D31" s="208"/>
      <c r="E31" s="208"/>
      <c r="F31" s="208"/>
      <c r="G31" s="208"/>
      <c r="H31" s="208"/>
      <c r="I31" s="208"/>
    </row>
    <row r="32" spans="1:13">
      <c r="A32" s="209"/>
      <c r="B32" s="212"/>
      <c r="C32" s="213" t="s">
        <v>648</v>
      </c>
      <c r="D32" s="214" t="s">
        <v>649</v>
      </c>
      <c r="E32" s="214" t="s">
        <v>650</v>
      </c>
      <c r="F32" s="214" t="s">
        <v>651</v>
      </c>
      <c r="G32" s="214" t="s">
        <v>652</v>
      </c>
      <c r="H32" s="214" t="s">
        <v>653</v>
      </c>
      <c r="I32" s="208"/>
    </row>
    <row r="33" spans="1:9">
      <c r="A33" s="209" t="s">
        <v>654</v>
      </c>
      <c r="B33" s="208"/>
      <c r="C33" s="215"/>
      <c r="D33" s="216">
        <f>ROUND((B31-INT(B31))*100,0)</f>
        <v>0</v>
      </c>
      <c r="E33" s="216">
        <f>IF(B31&gt;=1,VALUE(RIGHT(LEFT(INT(B31),LEN(INT(B31))),3)),0)</f>
        <v>0</v>
      </c>
      <c r="F33" s="216">
        <f>IF(B31&gt;=1000,VALUE(TEXT(RIGHT(LEFT(INT(B31),LEN(INT(B31))-3),3),"000")),0)</f>
        <v>0</v>
      </c>
      <c r="G33" s="216">
        <f>IF(B31&gt;=1000000,VALUE(TEXT(RIGHT(LEFT(INT(B31),LEN(INT(B31))-6),3),"000")),0)</f>
        <v>0</v>
      </c>
      <c r="H33" s="216">
        <f>IF(B31&gt;=1000000000,VALUE(TEXT(RIGHT(LEFT(INT(B31),LEN(INT(B31))-9),3),"000")),0)</f>
        <v>0</v>
      </c>
      <c r="I33" s="208"/>
    </row>
    <row r="34" spans="1:9">
      <c r="A34" s="209" t="s">
        <v>655</v>
      </c>
      <c r="B34" s="217"/>
      <c r="C34" s="217" t="str">
        <f>ROUND((B31-INT(B31))*100,0)&amp;"/"&amp;100 &amp; " groszy"</f>
        <v>0/100 groszy</v>
      </c>
      <c r="D34" s="217" t="str">
        <f>IF(B31=0,"",IF(D33&lt;=20,IF(D33=0,"zero",INDEX(excelblog_Jednosci,D33)),INDEX(excelblog_Dziesiatki,INT(D33/10))&amp;IF(MOD(D33,10)," " &amp;INDEX(excelblog_Jednosci,MOD(D33,10)),"")))&amp; " " &amp;IF(B31=0,"",INDEX(IF(D33&lt;20,{"groszy";"grosz";"grosze";"groszy"},{"groszy";"grosze";"groszy"}),MATCH(IF(D33&lt;20,D33,MOD(D33,10)),IF(D33&lt;20,{0;1;2;5},{0;2;5}),1)))</f>
        <v xml:space="preserve"> </v>
      </c>
      <c r="E34" s="217" t="str">
        <f>IF(OR(B31&lt;1,INT(E33/100)=0),"",INDEX(excelblog_Setki,INT(E33/100)))&amp; IF(E33-(INT(E33/100)*100)&lt;=20,IF(E33-(INT(E33/100)*100)=0,IF(OR(E33&gt;0,B31&lt;1),"","złotych")," " &amp;INDEX(excelblog_Jednosci,E33-(INT(E33/100)*100)))," " &amp;INDEX(excelblog_Dziesiatki,INT((E33-(INT(E33/100)*100))/10))&amp;IF(MOD((E33-(INT(E33/100)*100)),10)," "&amp;INDEX(excelblog_Jednosci,MOD((E33-(INT(E33/100)*100)),10)),""))&amp;IF(E33=0,""," " &amp;INDEX(IF(E33&lt;20,{"złotych";"złoty";"złote";"złotych"},{"złotych";"złote";"złotych"}),MATCH(IF(E33-(INT(E33/100)*100)&lt;20,E33-(INT(E33/100)*100),MOD((E33-(INT(E33/100)*100)),10)),IF(E33&lt;20,{0;1;2;5},{0;2;5}),1)))</f>
        <v/>
      </c>
      <c r="F34" s="217" t="str">
        <f>IF(OR(B31&lt;1,INT(F33/100)=0),"",INDEX(excelblog_Setki,INT(F33/100)))&amp; IF(F33-(INT(F33/100)*100)&lt;=20,IF(F33-(INT(F33/100)*100)=0,""," " &amp;INDEX(excelblog_Jednosci,F33-(INT(F33/100)*100)))," " &amp;INDEX(excelblog_Dziesiatki,INT((F33-(INT(F33/100)*100))/10))&amp;IF(MOD((F33-(INT(F33/100)*100)),10)," "&amp;INDEX(excelblog_Jednosci,MOD((F33-(INT(F33/100)*100)),10)),""))&amp;IF(F33=0,""," " &amp;INDEX(IF(F33&lt;20,{"";"tysiąc";"tysiące";"tysięcy"},{"tysięcy";"tysiące";"tysięcy"}),MATCH(IF(F33-(INT(F33/100)*100)&lt;20,F33-(INT(F33/100)*100),MOD((F33-(INT(F33/100)*100)),10)),IF(F33&lt;20,{0;1;2;5},{0;2;5}),1)))</f>
        <v/>
      </c>
      <c r="G34" s="217" t="str">
        <f>IF(OR(B31&lt;1,INT(G33/100)=0),"",INDEX(excelblog_Setki,INT(G33/100)))&amp; IF(G33-(INT(G33/100)*100)&lt;=20,IF(G33-(INT(G33/100)*100)=0,""," " &amp;INDEX(excelblog_Jednosci,G33-(INT(G33/100)*100)))," " &amp;INDEX(excelblog_Dziesiatki,INT((G33-(INT(G33/100)*100))/10))&amp;IF(MOD((G33-(INT(G33/100)*100)),10)," "&amp;INDEX(excelblog_Jednosci,MOD((G33-(INT(G33/100)*100)),10)),""))&amp;IF(G33=0,""," " &amp;INDEX(IF(G33&lt;20,{"";"milion";"miliony";"milionów"},{"milionów";"miliony";"milionów"}),MATCH(IF(G33-(INT(G33/100)*100)&lt;20,G33-(INT(G33/100)*100),MOD((G33-(INT(G33/100)*100)),10)),IF(G33&lt;20,{0;1;2;5},{0;2;5}),1)))</f>
        <v/>
      </c>
      <c r="H34" s="217" t="str">
        <f>IF(OR(B31&lt;1,INT(H33/100)=0),"",INDEX(excelblog_Setki,INT(H33/100)))&amp; IF(H33-(INT(H33/100)*100)&lt;=20,IF(H33-(INT(H33/100)*100)=0,""," " &amp;INDEX(excelblog_Jednosci,H33-(INT(H33/100)*100)))," " &amp;INDEX(excelblog_Dziesiatki,INT((H33-(INT(H33/100)*100))/10))&amp;IF(MOD((H33-(INT(H33/100)*100)),10)," "&amp;INDEX(excelblog_Jednosci,MOD((H33-(INT(H33/100)*100)),10)),""))&amp;IF(H33=0,""," " &amp;INDEX(IF(H33&lt;20,{"";"miliard";"miliardy";"miliardów"},{"miliardów";"miliardy";"miliardów"}),MATCH(IF(H33-(INT(H33/100)*100)&lt;20,H33-(INT(H33/100)*100),MOD((H33-(INT(H33/100)*100)),10)),IF(H33&lt;20,{0;1;2;5},{0;2;5}),1)))</f>
        <v/>
      </c>
      <c r="I34" s="217"/>
    </row>
    <row r="35" spans="1:9">
      <c r="A35" s="208"/>
      <c r="B35" s="208"/>
      <c r="C35" s="208"/>
      <c r="D35" s="208"/>
      <c r="E35" s="208"/>
      <c r="F35" s="208"/>
      <c r="G35" s="208"/>
      <c r="H35" s="208"/>
      <c r="I35" s="208"/>
    </row>
    <row r="36" spans="1:9">
      <c r="A36" s="209" t="s">
        <v>656</v>
      </c>
      <c r="B36" s="201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","")&amp;IF(TRIM(D34)&lt;&gt;"",D34&amp;" ","")))</f>
        <v>W polu z kwotą nie znajduje się liczba</v>
      </c>
      <c r="C36" s="202"/>
      <c r="D36" s="202"/>
      <c r="E36" s="202"/>
      <c r="F36" s="202"/>
      <c r="G36" s="202"/>
      <c r="H36" s="202"/>
      <c r="I36" s="203"/>
    </row>
    <row r="37" spans="1:9">
      <c r="A37" s="209" t="s">
        <v>657</v>
      </c>
      <c r="B37" s="201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","")&amp;IF(TRIM(E34)&lt;&gt;"",TRIM(E34)&amp;", ","")&amp;IF(TRIM(D34)&lt;&gt;"",D34&amp;" ","")))</f>
        <v>W polu z kwotą nie znajduje się liczba</v>
      </c>
      <c r="C37" s="202"/>
      <c r="D37" s="202"/>
      <c r="E37" s="202"/>
      <c r="F37" s="202"/>
      <c r="G37" s="202"/>
      <c r="H37" s="202"/>
      <c r="I37" s="203"/>
    </row>
    <row r="38" spans="1:9">
      <c r="A38" s="209" t="s">
        <v>658</v>
      </c>
      <c r="B38" s="201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","")&amp;IF(TRIM(D34)&lt;&gt;"",C34&amp;" ","")))</f>
        <v>W polu z kwotą nie znajduje się liczba</v>
      </c>
      <c r="C38" s="202"/>
      <c r="D38" s="202"/>
      <c r="E38" s="202"/>
      <c r="F38" s="202"/>
      <c r="G38" s="202"/>
      <c r="H38" s="202"/>
      <c r="I38" s="203"/>
    </row>
    <row r="39" spans="1:9">
      <c r="A39" s="209"/>
      <c r="B39" s="208"/>
      <c r="C39" s="208"/>
      <c r="D39" s="208"/>
      <c r="E39" s="208"/>
      <c r="F39" s="208"/>
      <c r="G39" s="208"/>
      <c r="H39" s="208"/>
      <c r="I39" s="208"/>
    </row>
    <row r="40" spans="1:9" s="220" customFormat="1" ht="12.75" customHeight="1">
      <c r="A40" s="218"/>
      <c r="B40" s="218"/>
      <c r="C40" s="218"/>
      <c r="D40" s="218"/>
      <c r="E40" s="218"/>
      <c r="F40" s="218"/>
      <c r="G40" s="218"/>
      <c r="H40" s="218"/>
      <c r="I40" s="219" t="s">
        <v>659</v>
      </c>
    </row>
  </sheetData>
  <sheetProtection password="9E62" sheet="1" objects="1" scenarios="1" deleteRows="0"/>
  <hyperlinks>
    <hyperlink ref="I12" r:id="rId1" xr:uid="{00000000-0004-0000-0000-000000000000}"/>
    <hyperlink ref="I26" r:id="rId2" xr:uid="{00000000-0004-0000-0000-000001000000}"/>
    <hyperlink ref="I40" r:id="rId3" xr:uid="{00000000-0004-0000-0000-000002000000}"/>
  </hyperlinks>
  <pageMargins left="0.75" right="0.75" top="1" bottom="1" header="0.5" footer="0.5"/>
  <pageSetup paperSize="9" orientation="portrait" horizontalDpi="4294967295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7"/>
  <sheetViews>
    <sheetView view="pageBreakPreview" zoomScale="70" zoomScaleNormal="85" zoomScaleSheetLayoutView="70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G27" sqref="G27"/>
    </sheetView>
  </sheetViews>
  <sheetFormatPr defaultColWidth="9.28515625" defaultRowHeight="12.75"/>
  <cols>
    <col min="1" max="1" width="7" style="15" customWidth="1"/>
    <col min="2" max="2" width="15.28515625" style="15" customWidth="1"/>
    <col min="3" max="3" width="41.7109375" style="100" customWidth="1"/>
    <col min="4" max="4" width="10.7109375" style="15" customWidth="1"/>
    <col min="5" max="5" width="10.7109375" style="32" customWidth="1"/>
    <col min="6" max="7" width="14.710937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252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98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99"/>
      <c r="D4" s="68" t="s">
        <v>17</v>
      </c>
      <c r="E4" s="69" t="s">
        <v>18</v>
      </c>
      <c r="F4" s="400"/>
      <c r="G4" s="375"/>
    </row>
    <row r="5" spans="1:7" ht="30" customHeight="1">
      <c r="A5" s="70">
        <v>1</v>
      </c>
      <c r="B5" s="97" t="s">
        <v>253</v>
      </c>
      <c r="C5" s="98" t="s">
        <v>254</v>
      </c>
      <c r="D5" s="73" t="s">
        <v>19</v>
      </c>
      <c r="E5" s="73" t="s">
        <v>19</v>
      </c>
      <c r="F5" s="74" t="s">
        <v>19</v>
      </c>
      <c r="G5" s="75" t="s">
        <v>19</v>
      </c>
    </row>
    <row r="6" spans="1:7" ht="66.75" customHeight="1">
      <c r="A6" s="80">
        <v>2</v>
      </c>
      <c r="B6" s="83"/>
      <c r="C6" s="84" t="s">
        <v>255</v>
      </c>
      <c r="D6" s="83" t="s">
        <v>35</v>
      </c>
      <c r="E6" s="89">
        <v>3</v>
      </c>
      <c r="F6" s="86"/>
      <c r="G6" s="115">
        <f t="shared" ref="G6:G26" si="0">ROUND(E6*F6,2)</f>
        <v>0</v>
      </c>
    </row>
    <row r="7" spans="1:7" ht="30" customHeight="1">
      <c r="A7" s="80">
        <v>3</v>
      </c>
      <c r="B7" s="83"/>
      <c r="C7" s="84" t="s">
        <v>256</v>
      </c>
      <c r="D7" s="83" t="s">
        <v>35</v>
      </c>
      <c r="E7" s="86">
        <v>2</v>
      </c>
      <c r="F7" s="86"/>
      <c r="G7" s="115">
        <f t="shared" si="0"/>
        <v>0</v>
      </c>
    </row>
    <row r="8" spans="1:7" ht="30" customHeight="1">
      <c r="A8" s="80">
        <v>4</v>
      </c>
      <c r="B8" s="83"/>
      <c r="C8" s="84" t="s">
        <v>257</v>
      </c>
      <c r="D8" s="83" t="s">
        <v>35</v>
      </c>
      <c r="E8" s="86">
        <v>5</v>
      </c>
      <c r="F8" s="86"/>
      <c r="G8" s="115">
        <f t="shared" si="0"/>
        <v>0</v>
      </c>
    </row>
    <row r="9" spans="1:7" ht="30" customHeight="1">
      <c r="A9" s="80">
        <v>5</v>
      </c>
      <c r="B9" s="83"/>
      <c r="C9" s="84" t="s">
        <v>258</v>
      </c>
      <c r="D9" s="83" t="s">
        <v>35</v>
      </c>
      <c r="E9" s="86">
        <v>7</v>
      </c>
      <c r="F9" s="86"/>
      <c r="G9" s="115">
        <f t="shared" si="0"/>
        <v>0</v>
      </c>
    </row>
    <row r="10" spans="1:7" ht="57" customHeight="1">
      <c r="A10" s="80">
        <v>6</v>
      </c>
      <c r="B10" s="83"/>
      <c r="C10" s="84" t="s">
        <v>259</v>
      </c>
      <c r="D10" s="83" t="s">
        <v>35</v>
      </c>
      <c r="E10" s="86">
        <v>2</v>
      </c>
      <c r="F10" s="86"/>
      <c r="G10" s="115">
        <f t="shared" si="0"/>
        <v>0</v>
      </c>
    </row>
    <row r="11" spans="1:7" ht="30" customHeight="1">
      <c r="A11" s="80">
        <v>7</v>
      </c>
      <c r="B11" s="83"/>
      <c r="C11" s="84" t="s">
        <v>260</v>
      </c>
      <c r="D11" s="83" t="s">
        <v>35</v>
      </c>
      <c r="E11" s="86">
        <v>2</v>
      </c>
      <c r="F11" s="86"/>
      <c r="G11" s="115">
        <f t="shared" si="0"/>
        <v>0</v>
      </c>
    </row>
    <row r="12" spans="1:7" ht="30" customHeight="1">
      <c r="A12" s="80">
        <v>8</v>
      </c>
      <c r="B12" s="83"/>
      <c r="C12" s="84" t="s">
        <v>261</v>
      </c>
      <c r="D12" s="83" t="s">
        <v>35</v>
      </c>
      <c r="E12" s="86">
        <v>2</v>
      </c>
      <c r="F12" s="86"/>
      <c r="G12" s="115">
        <f t="shared" si="0"/>
        <v>0</v>
      </c>
    </row>
    <row r="13" spans="1:7" ht="30" customHeight="1">
      <c r="A13" s="80">
        <v>9</v>
      </c>
      <c r="B13" s="83"/>
      <c r="C13" s="84" t="s">
        <v>262</v>
      </c>
      <c r="D13" s="83" t="s">
        <v>35</v>
      </c>
      <c r="E13" s="86">
        <v>2</v>
      </c>
      <c r="F13" s="86"/>
      <c r="G13" s="115">
        <f t="shared" si="0"/>
        <v>0</v>
      </c>
    </row>
    <row r="14" spans="1:7" ht="84" customHeight="1">
      <c r="A14" s="80">
        <v>10</v>
      </c>
      <c r="B14" s="83"/>
      <c r="C14" s="84" t="s">
        <v>263</v>
      </c>
      <c r="D14" s="83" t="s">
        <v>35</v>
      </c>
      <c r="E14" s="86">
        <v>1</v>
      </c>
      <c r="F14" s="86"/>
      <c r="G14" s="115">
        <f t="shared" si="0"/>
        <v>0</v>
      </c>
    </row>
    <row r="15" spans="1:7" ht="72" customHeight="1">
      <c r="A15" s="80">
        <v>11</v>
      </c>
      <c r="B15" s="83"/>
      <c r="C15" s="84" t="s">
        <v>264</v>
      </c>
      <c r="D15" s="83" t="s">
        <v>35</v>
      </c>
      <c r="E15" s="86">
        <v>3</v>
      </c>
      <c r="F15" s="86"/>
      <c r="G15" s="115">
        <f t="shared" si="0"/>
        <v>0</v>
      </c>
    </row>
    <row r="16" spans="1:7" ht="60" customHeight="1">
      <c r="A16" s="80">
        <v>12</v>
      </c>
      <c r="B16" s="83"/>
      <c r="C16" s="84" t="s">
        <v>265</v>
      </c>
      <c r="D16" s="83" t="s">
        <v>30</v>
      </c>
      <c r="E16" s="89">
        <v>0.49</v>
      </c>
      <c r="F16" s="86"/>
      <c r="G16" s="115">
        <f t="shared" si="0"/>
        <v>0</v>
      </c>
    </row>
    <row r="17" spans="1:7" ht="59.25" customHeight="1">
      <c r="A17" s="80">
        <v>13</v>
      </c>
      <c r="B17" s="83"/>
      <c r="C17" s="84" t="s">
        <v>266</v>
      </c>
      <c r="D17" s="83" t="s">
        <v>30</v>
      </c>
      <c r="E17" s="89">
        <v>0.313</v>
      </c>
      <c r="F17" s="86"/>
      <c r="G17" s="115">
        <f t="shared" si="0"/>
        <v>0</v>
      </c>
    </row>
    <row r="18" spans="1:7" ht="30" customHeight="1">
      <c r="A18" s="80">
        <v>14</v>
      </c>
      <c r="B18" s="83"/>
      <c r="C18" s="84" t="s">
        <v>267</v>
      </c>
      <c r="D18" s="83" t="s">
        <v>30</v>
      </c>
      <c r="E18" s="89">
        <v>3.9E-2</v>
      </c>
      <c r="F18" s="86"/>
      <c r="G18" s="115">
        <f t="shared" si="0"/>
        <v>0</v>
      </c>
    </row>
    <row r="19" spans="1:7" ht="49.5" customHeight="1">
      <c r="A19" s="80">
        <v>15</v>
      </c>
      <c r="B19" s="83"/>
      <c r="C19" s="84" t="s">
        <v>268</v>
      </c>
      <c r="D19" s="83" t="s">
        <v>35</v>
      </c>
      <c r="E19" s="86">
        <v>32</v>
      </c>
      <c r="F19" s="86"/>
      <c r="G19" s="115">
        <f t="shared" si="0"/>
        <v>0</v>
      </c>
    </row>
    <row r="20" spans="1:7" ht="48.75" customHeight="1">
      <c r="A20" s="80">
        <v>16</v>
      </c>
      <c r="B20" s="83"/>
      <c r="C20" s="84" t="s">
        <v>269</v>
      </c>
      <c r="D20" s="83" t="s">
        <v>35</v>
      </c>
      <c r="E20" s="86">
        <v>1</v>
      </c>
      <c r="F20" s="86"/>
      <c r="G20" s="115">
        <f t="shared" si="0"/>
        <v>0</v>
      </c>
    </row>
    <row r="21" spans="1:7" ht="48.75" customHeight="1">
      <c r="A21" s="80">
        <v>17</v>
      </c>
      <c r="B21" s="83"/>
      <c r="C21" s="84" t="s">
        <v>270</v>
      </c>
      <c r="D21" s="83" t="s">
        <v>35</v>
      </c>
      <c r="E21" s="86">
        <v>1</v>
      </c>
      <c r="F21" s="86"/>
      <c r="G21" s="115">
        <f t="shared" si="0"/>
        <v>0</v>
      </c>
    </row>
    <row r="22" spans="1:7" ht="48.75" customHeight="1">
      <c r="A22" s="80">
        <v>18</v>
      </c>
      <c r="B22" s="83"/>
      <c r="C22" s="84" t="s">
        <v>271</v>
      </c>
      <c r="D22" s="83" t="s">
        <v>30</v>
      </c>
      <c r="E22" s="89">
        <v>0.06</v>
      </c>
      <c r="F22" s="86"/>
      <c r="G22" s="115">
        <f t="shared" si="0"/>
        <v>0</v>
      </c>
    </row>
    <row r="23" spans="1:7" ht="63.75" customHeight="1">
      <c r="A23" s="80">
        <v>19</v>
      </c>
      <c r="B23" s="78"/>
      <c r="C23" s="84" t="s">
        <v>272</v>
      </c>
      <c r="D23" s="78" t="s">
        <v>30</v>
      </c>
      <c r="E23" s="99">
        <v>0.34</v>
      </c>
      <c r="F23" s="86"/>
      <c r="G23" s="115">
        <f t="shared" si="0"/>
        <v>0</v>
      </c>
    </row>
    <row r="24" spans="1:7" ht="48.75" customHeight="1">
      <c r="A24" s="80">
        <v>20</v>
      </c>
      <c r="B24" s="78"/>
      <c r="C24" s="84" t="s">
        <v>273</v>
      </c>
      <c r="D24" s="78" t="s">
        <v>245</v>
      </c>
      <c r="E24" s="81">
        <v>74</v>
      </c>
      <c r="F24" s="86"/>
      <c r="G24" s="115">
        <f t="shared" si="0"/>
        <v>0</v>
      </c>
    </row>
    <row r="25" spans="1:7" ht="48.75" customHeight="1">
      <c r="A25" s="80">
        <v>21</v>
      </c>
      <c r="B25" s="78"/>
      <c r="C25" s="84" t="s">
        <v>274</v>
      </c>
      <c r="D25" s="78" t="s">
        <v>245</v>
      </c>
      <c r="E25" s="81">
        <v>71</v>
      </c>
      <c r="F25" s="86"/>
      <c r="G25" s="115">
        <f t="shared" si="0"/>
        <v>0</v>
      </c>
    </row>
    <row r="26" spans="1:7" ht="48.75" customHeight="1" thickBot="1">
      <c r="A26" s="80">
        <v>22</v>
      </c>
      <c r="B26" s="83"/>
      <c r="C26" s="84" t="s">
        <v>275</v>
      </c>
      <c r="D26" s="83" t="s">
        <v>30</v>
      </c>
      <c r="E26" s="89">
        <v>0.192</v>
      </c>
      <c r="F26" s="86"/>
      <c r="G26" s="115">
        <f t="shared" si="0"/>
        <v>0</v>
      </c>
    </row>
    <row r="27" spans="1:7" ht="30" customHeight="1" thickBot="1">
      <c r="A27" s="394" t="s">
        <v>24</v>
      </c>
      <c r="B27" s="395"/>
      <c r="C27" s="395"/>
      <c r="D27" s="395"/>
      <c r="E27" s="395"/>
      <c r="F27" s="395"/>
      <c r="G27" s="96">
        <f>SUM(G5:G26)</f>
        <v>0</v>
      </c>
    </row>
  </sheetData>
  <mergeCells count="9">
    <mergeCell ref="A27:F27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5C2E-662A-41B5-8F0E-BE12C897A782}">
  <sheetPr>
    <pageSetUpPr fitToPage="1"/>
  </sheetPr>
  <dimension ref="A1:G47"/>
  <sheetViews>
    <sheetView view="pageBreakPreview" zoomScale="70" zoomScaleNormal="85" zoomScaleSheetLayoutView="70"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G47" sqref="G47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5703125" style="16" customWidth="1"/>
    <col min="4" max="4" width="9.7109375" style="15" customWidth="1"/>
    <col min="5" max="5" width="10.42578125" style="32" customWidth="1"/>
    <col min="6" max="6" width="12" style="32" customWidth="1"/>
    <col min="7" max="7" width="14.28515625" style="32" customWidth="1"/>
    <col min="8" max="16384" width="9.28515625" style="9"/>
  </cols>
  <sheetData>
    <row r="1" spans="1:7" ht="123.75" customHeight="1" thickBot="1">
      <c r="A1" s="357" t="str">
        <f>[16]ZZK!A1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697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 ht="30" customHeight="1">
      <c r="A5" s="101">
        <v>1</v>
      </c>
      <c r="B5" s="54" t="s">
        <v>320</v>
      </c>
      <c r="C5" s="102" t="s">
        <v>698</v>
      </c>
      <c r="D5" s="103" t="s">
        <v>19</v>
      </c>
      <c r="E5" s="103" t="s">
        <v>19</v>
      </c>
      <c r="F5" s="104" t="s">
        <v>19</v>
      </c>
      <c r="G5" s="105" t="s">
        <v>19</v>
      </c>
    </row>
    <row r="6" spans="1:7" ht="30" customHeight="1">
      <c r="A6" s="117">
        <f>A5+1</f>
        <v>2</v>
      </c>
      <c r="B6" s="93"/>
      <c r="C6" s="121" t="s">
        <v>699</v>
      </c>
      <c r="D6" s="93" t="s">
        <v>19</v>
      </c>
      <c r="E6" s="108" t="s">
        <v>19</v>
      </c>
      <c r="F6" s="108" t="s">
        <v>19</v>
      </c>
      <c r="G6" s="109" t="s">
        <v>19</v>
      </c>
    </row>
    <row r="7" spans="1:7" ht="30" customHeight="1">
      <c r="A7" s="117">
        <f>A6+1</f>
        <v>3</v>
      </c>
      <c r="B7" s="93"/>
      <c r="C7" s="121" t="s">
        <v>302</v>
      </c>
      <c r="D7" s="93" t="s">
        <v>19</v>
      </c>
      <c r="E7" s="108" t="s">
        <v>19</v>
      </c>
      <c r="F7" s="108" t="s">
        <v>19</v>
      </c>
      <c r="G7" s="109" t="s">
        <v>19</v>
      </c>
    </row>
    <row r="8" spans="1:7" ht="30" customHeight="1">
      <c r="A8" s="80">
        <f t="shared" ref="A8:A46" si="0">A7+1</f>
        <v>4</v>
      </c>
      <c r="B8" s="83"/>
      <c r="C8" s="84" t="s">
        <v>290</v>
      </c>
      <c r="D8" s="83" t="s">
        <v>19</v>
      </c>
      <c r="E8" s="86" t="s">
        <v>19</v>
      </c>
      <c r="F8" s="86" t="s">
        <v>19</v>
      </c>
      <c r="G8" s="42" t="s">
        <v>19</v>
      </c>
    </row>
    <row r="9" spans="1:7" ht="30" customHeight="1">
      <c r="A9" s="80">
        <f t="shared" si="0"/>
        <v>5</v>
      </c>
      <c r="B9" s="83"/>
      <c r="C9" s="84" t="s">
        <v>700</v>
      </c>
      <c r="D9" s="83" t="s">
        <v>53</v>
      </c>
      <c r="E9" s="86">
        <v>220</v>
      </c>
      <c r="F9" s="86"/>
      <c r="G9" s="115">
        <f t="shared" ref="G9" si="1">ROUND(E9*F9,2)</f>
        <v>0</v>
      </c>
    </row>
    <row r="10" spans="1:7" ht="30" customHeight="1">
      <c r="A10" s="80">
        <f t="shared" si="0"/>
        <v>6</v>
      </c>
      <c r="B10" s="83"/>
      <c r="C10" s="248" t="s">
        <v>701</v>
      </c>
      <c r="D10" s="83" t="s">
        <v>53</v>
      </c>
      <c r="E10" s="86">
        <v>339</v>
      </c>
      <c r="F10" s="86"/>
      <c r="G10" s="115">
        <f t="shared" ref="G10:G11" si="2">ROUND(E10*F10,2)</f>
        <v>0</v>
      </c>
    </row>
    <row r="11" spans="1:7" ht="30" customHeight="1">
      <c r="A11" s="80">
        <f t="shared" si="0"/>
        <v>7</v>
      </c>
      <c r="B11" s="83"/>
      <c r="C11" s="84" t="s">
        <v>702</v>
      </c>
      <c r="D11" s="83" t="s">
        <v>53</v>
      </c>
      <c r="E11" s="86">
        <v>250</v>
      </c>
      <c r="F11" s="86"/>
      <c r="G11" s="115">
        <f t="shared" si="2"/>
        <v>0</v>
      </c>
    </row>
    <row r="12" spans="1:7" ht="30" customHeight="1">
      <c r="A12" s="82">
        <f t="shared" si="0"/>
        <v>8</v>
      </c>
      <c r="B12" s="93"/>
      <c r="C12" s="84" t="s">
        <v>293</v>
      </c>
      <c r="D12" s="83" t="s">
        <v>19</v>
      </c>
      <c r="E12" s="86" t="s">
        <v>19</v>
      </c>
      <c r="F12" s="86" t="s">
        <v>19</v>
      </c>
      <c r="G12" s="42" t="s">
        <v>19</v>
      </c>
    </row>
    <row r="13" spans="1:7" ht="30" customHeight="1">
      <c r="A13" s="82">
        <f t="shared" si="0"/>
        <v>9</v>
      </c>
      <c r="B13" s="94"/>
      <c r="C13" s="84" t="s">
        <v>703</v>
      </c>
      <c r="D13" s="83" t="s">
        <v>53</v>
      </c>
      <c r="E13" s="95">
        <v>503</v>
      </c>
      <c r="F13" s="86"/>
      <c r="G13" s="115">
        <f t="shared" ref="G13:G14" si="3">ROUND(E13*F13,2)</f>
        <v>0</v>
      </c>
    </row>
    <row r="14" spans="1:7" ht="30" customHeight="1">
      <c r="A14" s="82">
        <f t="shared" si="0"/>
        <v>10</v>
      </c>
      <c r="B14" s="83"/>
      <c r="C14" s="84" t="s">
        <v>704</v>
      </c>
      <c r="D14" s="83" t="s">
        <v>53</v>
      </c>
      <c r="E14" s="86">
        <v>229</v>
      </c>
      <c r="F14" s="86"/>
      <c r="G14" s="115">
        <f t="shared" si="3"/>
        <v>0</v>
      </c>
    </row>
    <row r="15" spans="1:7" ht="30" customHeight="1">
      <c r="A15" s="82">
        <f t="shared" si="0"/>
        <v>11</v>
      </c>
      <c r="B15" s="83"/>
      <c r="C15" s="84" t="s">
        <v>705</v>
      </c>
      <c r="D15" s="83" t="s">
        <v>19</v>
      </c>
      <c r="E15" s="86" t="s">
        <v>19</v>
      </c>
      <c r="F15" s="86" t="s">
        <v>19</v>
      </c>
      <c r="G15" s="42" t="s">
        <v>19</v>
      </c>
    </row>
    <row r="16" spans="1:7" ht="30" customHeight="1">
      <c r="A16" s="82">
        <f t="shared" si="0"/>
        <v>12</v>
      </c>
      <c r="B16" s="93"/>
      <c r="C16" s="84" t="s">
        <v>706</v>
      </c>
      <c r="D16" s="83" t="s">
        <v>53</v>
      </c>
      <c r="E16" s="86">
        <v>48</v>
      </c>
      <c r="F16" s="86"/>
      <c r="G16" s="115">
        <f t="shared" ref="G16:G19" si="4">ROUND(E16*F16,2)</f>
        <v>0</v>
      </c>
    </row>
    <row r="17" spans="1:7" ht="30" customHeight="1">
      <c r="A17" s="82">
        <f t="shared" si="0"/>
        <v>13</v>
      </c>
      <c r="B17" s="83"/>
      <c r="C17" s="84" t="s">
        <v>707</v>
      </c>
      <c r="D17" s="83" t="s">
        <v>60</v>
      </c>
      <c r="E17" s="86">
        <v>1</v>
      </c>
      <c r="F17" s="86"/>
      <c r="G17" s="115">
        <f t="shared" si="4"/>
        <v>0</v>
      </c>
    </row>
    <row r="18" spans="1:7" ht="30" customHeight="1">
      <c r="A18" s="82">
        <f t="shared" si="0"/>
        <v>14</v>
      </c>
      <c r="B18" s="83"/>
      <c r="C18" s="84" t="s">
        <v>708</v>
      </c>
      <c r="D18" s="83" t="s">
        <v>53</v>
      </c>
      <c r="E18" s="86">
        <v>400</v>
      </c>
      <c r="F18" s="86"/>
      <c r="G18" s="115">
        <f t="shared" si="4"/>
        <v>0</v>
      </c>
    </row>
    <row r="19" spans="1:7" s="1" customFormat="1" ht="30" customHeight="1">
      <c r="A19" s="82">
        <f t="shared" si="0"/>
        <v>15</v>
      </c>
      <c r="B19" s="83"/>
      <c r="C19" s="84" t="s">
        <v>709</v>
      </c>
      <c r="D19" s="83" t="s">
        <v>60</v>
      </c>
      <c r="E19" s="86">
        <v>2</v>
      </c>
      <c r="F19" s="86"/>
      <c r="G19" s="115">
        <f t="shared" si="4"/>
        <v>0</v>
      </c>
    </row>
    <row r="20" spans="1:7" s="1" customFormat="1" ht="30" customHeight="1">
      <c r="A20" s="120">
        <f t="shared" si="0"/>
        <v>16</v>
      </c>
      <c r="B20" s="93"/>
      <c r="C20" s="121" t="s">
        <v>617</v>
      </c>
      <c r="D20" s="93" t="s">
        <v>19</v>
      </c>
      <c r="E20" s="108" t="s">
        <v>19</v>
      </c>
      <c r="F20" s="108" t="s">
        <v>19</v>
      </c>
      <c r="G20" s="109" t="s">
        <v>19</v>
      </c>
    </row>
    <row r="21" spans="1:7" s="1" customFormat="1" ht="30" customHeight="1">
      <c r="A21" s="82">
        <f t="shared" si="0"/>
        <v>17</v>
      </c>
      <c r="B21" s="83"/>
      <c r="C21" s="84" t="s">
        <v>290</v>
      </c>
      <c r="D21" s="83" t="s">
        <v>19</v>
      </c>
      <c r="E21" s="86" t="s">
        <v>19</v>
      </c>
      <c r="F21" s="86" t="s">
        <v>19</v>
      </c>
      <c r="G21" s="42" t="s">
        <v>19</v>
      </c>
    </row>
    <row r="22" spans="1:7" ht="30" customHeight="1">
      <c r="A22" s="82">
        <f t="shared" si="0"/>
        <v>18</v>
      </c>
      <c r="B22" s="83"/>
      <c r="C22" s="84" t="s">
        <v>700</v>
      </c>
      <c r="D22" s="83" t="s">
        <v>53</v>
      </c>
      <c r="E22" s="86">
        <v>180</v>
      </c>
      <c r="F22" s="86"/>
      <c r="G22" s="115">
        <f t="shared" ref="G22:G26" si="5">ROUND(E22*F22,2)</f>
        <v>0</v>
      </c>
    </row>
    <row r="23" spans="1:7" ht="30" customHeight="1">
      <c r="A23" s="82">
        <f t="shared" si="0"/>
        <v>19</v>
      </c>
      <c r="B23" s="83"/>
      <c r="C23" s="248" t="s">
        <v>701</v>
      </c>
      <c r="D23" s="83" t="s">
        <v>53</v>
      </c>
      <c r="E23" s="86">
        <v>350</v>
      </c>
      <c r="F23" s="86"/>
      <c r="G23" s="115">
        <f t="shared" si="5"/>
        <v>0</v>
      </c>
    </row>
    <row r="24" spans="1:7" ht="30" customHeight="1">
      <c r="A24" s="82">
        <f t="shared" si="0"/>
        <v>20</v>
      </c>
      <c r="B24" s="83"/>
      <c r="C24" s="84" t="s">
        <v>702</v>
      </c>
      <c r="D24" s="83" t="s">
        <v>53</v>
      </c>
      <c r="E24" s="86">
        <v>200</v>
      </c>
      <c r="F24" s="86"/>
      <c r="G24" s="115">
        <f t="shared" si="5"/>
        <v>0</v>
      </c>
    </row>
    <row r="25" spans="1:7" ht="30" customHeight="1">
      <c r="A25" s="82">
        <f t="shared" si="0"/>
        <v>21</v>
      </c>
      <c r="B25" s="83"/>
      <c r="C25" s="84" t="s">
        <v>710</v>
      </c>
      <c r="D25" s="83" t="s">
        <v>60</v>
      </c>
      <c r="E25" s="86">
        <v>5</v>
      </c>
      <c r="F25" s="86"/>
      <c r="G25" s="115">
        <f t="shared" si="5"/>
        <v>0</v>
      </c>
    </row>
    <row r="26" spans="1:7" ht="30" customHeight="1">
      <c r="A26" s="82">
        <f t="shared" si="0"/>
        <v>22</v>
      </c>
      <c r="B26" s="83"/>
      <c r="C26" s="84" t="s">
        <v>711</v>
      </c>
      <c r="D26" s="83" t="s">
        <v>60</v>
      </c>
      <c r="E26" s="86">
        <v>1</v>
      </c>
      <c r="F26" s="86"/>
      <c r="G26" s="115">
        <f t="shared" si="5"/>
        <v>0</v>
      </c>
    </row>
    <row r="27" spans="1:7" ht="30" customHeight="1">
      <c r="A27" s="110">
        <f t="shared" si="0"/>
        <v>23</v>
      </c>
      <c r="B27" s="93"/>
      <c r="C27" s="121" t="s">
        <v>712</v>
      </c>
      <c r="D27" s="93" t="s">
        <v>19</v>
      </c>
      <c r="E27" s="108" t="s">
        <v>19</v>
      </c>
      <c r="F27" s="108" t="s">
        <v>19</v>
      </c>
      <c r="G27" s="109" t="s">
        <v>19</v>
      </c>
    </row>
    <row r="28" spans="1:7" ht="30" customHeight="1">
      <c r="A28" s="120">
        <f t="shared" si="0"/>
        <v>24</v>
      </c>
      <c r="B28" s="93"/>
      <c r="C28" s="121" t="s">
        <v>302</v>
      </c>
      <c r="D28" s="93" t="s">
        <v>19</v>
      </c>
      <c r="E28" s="108" t="s">
        <v>19</v>
      </c>
      <c r="F28" s="108" t="s">
        <v>19</v>
      </c>
      <c r="G28" s="109" t="s">
        <v>19</v>
      </c>
    </row>
    <row r="29" spans="1:7" ht="180" customHeight="1">
      <c r="A29" s="82">
        <f t="shared" si="0"/>
        <v>25</v>
      </c>
      <c r="B29" s="83"/>
      <c r="C29" s="84" t="s">
        <v>713</v>
      </c>
      <c r="D29" s="83" t="s">
        <v>60</v>
      </c>
      <c r="E29" s="86">
        <v>1</v>
      </c>
      <c r="F29" s="86"/>
      <c r="G29" s="115">
        <f t="shared" ref="G29:G30" si="6">ROUND(E29*F29,2)</f>
        <v>0</v>
      </c>
    </row>
    <row r="30" spans="1:7" ht="195" customHeight="1">
      <c r="A30" s="82">
        <f t="shared" si="0"/>
        <v>26</v>
      </c>
      <c r="B30" s="83"/>
      <c r="C30" s="84" t="s">
        <v>714</v>
      </c>
      <c r="D30" s="83" t="s">
        <v>60</v>
      </c>
      <c r="E30" s="86">
        <v>1</v>
      </c>
      <c r="F30" s="86"/>
      <c r="G30" s="115">
        <f t="shared" si="6"/>
        <v>0</v>
      </c>
    </row>
    <row r="31" spans="1:7" ht="30" customHeight="1">
      <c r="A31" s="82">
        <f t="shared" si="0"/>
        <v>27</v>
      </c>
      <c r="B31" s="83"/>
      <c r="C31" s="84" t="s">
        <v>715</v>
      </c>
      <c r="D31" s="83" t="s">
        <v>19</v>
      </c>
      <c r="E31" s="86" t="s">
        <v>19</v>
      </c>
      <c r="F31" s="86" t="s">
        <v>19</v>
      </c>
      <c r="G31" s="115" t="s">
        <v>19</v>
      </c>
    </row>
    <row r="32" spans="1:7" ht="30" customHeight="1">
      <c r="A32" s="82">
        <f t="shared" si="0"/>
        <v>28</v>
      </c>
      <c r="B32" s="83"/>
      <c r="C32" s="84" t="s">
        <v>716</v>
      </c>
      <c r="D32" s="83" t="s">
        <v>53</v>
      </c>
      <c r="E32" s="86">
        <v>217</v>
      </c>
      <c r="F32" s="86"/>
      <c r="G32" s="115">
        <f t="shared" ref="G32" si="7">ROUND(E32*F32,2)</f>
        <v>0</v>
      </c>
    </row>
    <row r="33" spans="1:7" ht="30" customHeight="1">
      <c r="A33" s="82">
        <f t="shared" si="0"/>
        <v>29</v>
      </c>
      <c r="B33" s="83"/>
      <c r="C33" s="84" t="s">
        <v>717</v>
      </c>
      <c r="D33" s="83" t="s">
        <v>19</v>
      </c>
      <c r="E33" s="86" t="s">
        <v>19</v>
      </c>
      <c r="F33" s="86" t="s">
        <v>19</v>
      </c>
      <c r="G33" s="115" t="s">
        <v>19</v>
      </c>
    </row>
    <row r="34" spans="1:7" ht="30" customHeight="1">
      <c r="A34" s="82">
        <f t="shared" si="0"/>
        <v>30</v>
      </c>
      <c r="B34" s="83"/>
      <c r="C34" s="84" t="s">
        <v>305</v>
      </c>
      <c r="D34" s="83" t="s">
        <v>53</v>
      </c>
      <c r="E34" s="86">
        <v>133</v>
      </c>
      <c r="F34" s="86"/>
      <c r="G34" s="115">
        <f t="shared" ref="G34:G35" si="8">ROUND(E34*F34,2)</f>
        <v>0</v>
      </c>
    </row>
    <row r="35" spans="1:7" ht="30" customHeight="1">
      <c r="A35" s="82">
        <f t="shared" si="0"/>
        <v>31</v>
      </c>
      <c r="B35" s="83"/>
      <c r="C35" s="84" t="s">
        <v>306</v>
      </c>
      <c r="D35" s="83" t="s">
        <v>53</v>
      </c>
      <c r="E35" s="86">
        <v>130</v>
      </c>
      <c r="F35" s="86"/>
      <c r="G35" s="115">
        <f t="shared" si="8"/>
        <v>0</v>
      </c>
    </row>
    <row r="36" spans="1:7" ht="30" customHeight="1">
      <c r="A36" s="82">
        <f t="shared" si="0"/>
        <v>32</v>
      </c>
      <c r="B36" s="83"/>
      <c r="C36" s="84" t="s">
        <v>718</v>
      </c>
      <c r="D36" s="83" t="s">
        <v>19</v>
      </c>
      <c r="E36" s="86" t="s">
        <v>19</v>
      </c>
      <c r="F36" s="86" t="s">
        <v>19</v>
      </c>
      <c r="G36" s="115" t="s">
        <v>19</v>
      </c>
    </row>
    <row r="37" spans="1:7" ht="30" customHeight="1">
      <c r="A37" s="82">
        <f t="shared" si="0"/>
        <v>33</v>
      </c>
      <c r="B37" s="83"/>
      <c r="C37" s="84" t="s">
        <v>719</v>
      </c>
      <c r="D37" s="83" t="s">
        <v>60</v>
      </c>
      <c r="E37" s="86">
        <v>2</v>
      </c>
      <c r="F37" s="86"/>
      <c r="G37" s="115">
        <f t="shared" ref="G37" si="9">ROUND(E37*F37,2)</f>
        <v>0</v>
      </c>
    </row>
    <row r="38" spans="1:7" ht="30" customHeight="1">
      <c r="A38" s="82">
        <f t="shared" si="0"/>
        <v>34</v>
      </c>
      <c r="B38" s="83"/>
      <c r="C38" s="84" t="s">
        <v>720</v>
      </c>
      <c r="D38" s="83" t="s">
        <v>19</v>
      </c>
      <c r="E38" s="86" t="s">
        <v>19</v>
      </c>
      <c r="F38" s="86" t="s">
        <v>19</v>
      </c>
      <c r="G38" s="115" t="s">
        <v>19</v>
      </c>
    </row>
    <row r="39" spans="1:7" ht="30" customHeight="1">
      <c r="A39" s="82">
        <f t="shared" si="0"/>
        <v>35</v>
      </c>
      <c r="B39" s="83"/>
      <c r="C39" s="84" t="s">
        <v>721</v>
      </c>
      <c r="D39" s="83" t="s">
        <v>53</v>
      </c>
      <c r="E39" s="86">
        <v>140</v>
      </c>
      <c r="F39" s="86"/>
      <c r="G39" s="115">
        <f t="shared" ref="G39:G41" si="10">ROUND(E39*F39,2)</f>
        <v>0</v>
      </c>
    </row>
    <row r="40" spans="1:7" ht="30" customHeight="1">
      <c r="A40" s="82">
        <f t="shared" si="0"/>
        <v>36</v>
      </c>
      <c r="B40" s="83"/>
      <c r="C40" s="84" t="s">
        <v>722</v>
      </c>
      <c r="D40" s="83" t="s">
        <v>53</v>
      </c>
      <c r="E40" s="86">
        <v>24</v>
      </c>
      <c r="F40" s="86"/>
      <c r="G40" s="115">
        <f t="shared" si="10"/>
        <v>0</v>
      </c>
    </row>
    <row r="41" spans="1:7" ht="30" customHeight="1">
      <c r="A41" s="82">
        <f t="shared" si="0"/>
        <v>37</v>
      </c>
      <c r="B41" s="83"/>
      <c r="C41" s="84" t="s">
        <v>723</v>
      </c>
      <c r="D41" s="83" t="s">
        <v>53</v>
      </c>
      <c r="E41" s="86">
        <v>220</v>
      </c>
      <c r="F41" s="86"/>
      <c r="G41" s="115">
        <f t="shared" si="10"/>
        <v>0</v>
      </c>
    </row>
    <row r="42" spans="1:7" ht="30" customHeight="1">
      <c r="A42" s="82">
        <f t="shared" si="0"/>
        <v>38</v>
      </c>
      <c r="B42" s="83"/>
      <c r="C42" s="121" t="s">
        <v>617</v>
      </c>
      <c r="D42" s="93" t="s">
        <v>19</v>
      </c>
      <c r="E42" s="108" t="s">
        <v>19</v>
      </c>
      <c r="F42" s="108" t="s">
        <v>19</v>
      </c>
      <c r="G42" s="109" t="s">
        <v>19</v>
      </c>
    </row>
    <row r="43" spans="1:7" ht="30" customHeight="1">
      <c r="A43" s="82">
        <f t="shared" si="0"/>
        <v>39</v>
      </c>
      <c r="B43" s="83"/>
      <c r="C43" s="84" t="s">
        <v>717</v>
      </c>
      <c r="D43" s="83" t="s">
        <v>19</v>
      </c>
      <c r="E43" s="86" t="s">
        <v>19</v>
      </c>
      <c r="F43" s="86" t="s">
        <v>19</v>
      </c>
      <c r="G43" s="115" t="s">
        <v>19</v>
      </c>
    </row>
    <row r="44" spans="1:7" ht="30" customHeight="1">
      <c r="A44" s="82">
        <f t="shared" si="0"/>
        <v>40</v>
      </c>
      <c r="B44" s="83"/>
      <c r="C44" s="84" t="s">
        <v>306</v>
      </c>
      <c r="D44" s="83" t="s">
        <v>53</v>
      </c>
      <c r="E44" s="86">
        <v>100</v>
      </c>
      <c r="F44" s="86"/>
      <c r="G44" s="115">
        <f t="shared" ref="G44:G46" si="11">ROUND(E44*F44,2)</f>
        <v>0</v>
      </c>
    </row>
    <row r="45" spans="1:7" ht="30" customHeight="1">
      <c r="A45" s="82">
        <f t="shared" si="0"/>
        <v>41</v>
      </c>
      <c r="B45" s="83"/>
      <c r="C45" s="84" t="s">
        <v>724</v>
      </c>
      <c r="D45" s="83" t="s">
        <v>60</v>
      </c>
      <c r="E45" s="86">
        <v>2</v>
      </c>
      <c r="F45" s="86"/>
      <c r="G45" s="115">
        <f t="shared" si="11"/>
        <v>0</v>
      </c>
    </row>
    <row r="46" spans="1:7" ht="30" customHeight="1" thickBot="1">
      <c r="A46" s="82">
        <f t="shared" si="0"/>
        <v>42</v>
      </c>
      <c r="B46" s="83"/>
      <c r="C46" s="84" t="s">
        <v>725</v>
      </c>
      <c r="D46" s="83" t="s">
        <v>53</v>
      </c>
      <c r="E46" s="86">
        <v>103</v>
      </c>
      <c r="F46" s="86"/>
      <c r="G46" s="115">
        <f t="shared" si="11"/>
        <v>0</v>
      </c>
    </row>
    <row r="47" spans="1:7" ht="30" customHeight="1" thickBot="1">
      <c r="A47" s="394" t="s">
        <v>24</v>
      </c>
      <c r="B47" s="395"/>
      <c r="C47" s="395"/>
      <c r="D47" s="395"/>
      <c r="E47" s="395"/>
      <c r="F47" s="395"/>
      <c r="G47" s="96">
        <f>SUM(G5:G46)</f>
        <v>0</v>
      </c>
    </row>
  </sheetData>
  <mergeCells count="9">
    <mergeCell ref="A47:F47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8"/>
  <sheetViews>
    <sheetView view="pageBreakPreview" zoomScaleNormal="80" zoomScaleSheetLayoutView="100" workbookViewId="0">
      <pane xSplit="5" ySplit="4" topLeftCell="F65" activePane="bottomRight" state="frozen"/>
      <selection pane="topRight" activeCell="F1" sqref="F1"/>
      <selection pane="bottomLeft" activeCell="A5" sqref="A5"/>
      <selection pane="bottomRight" activeCell="G88" sqref="G88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32" customWidth="1"/>
    <col min="7" max="7" width="14.28515625" style="32" customWidth="1"/>
    <col min="8" max="16384" width="9.28515625" style="9"/>
  </cols>
  <sheetData>
    <row r="1" spans="1:7" ht="16.5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16.5" thickBot="1">
      <c r="A2" s="338" t="s">
        <v>276</v>
      </c>
      <c r="B2" s="396"/>
      <c r="C2" s="396"/>
      <c r="D2" s="396"/>
      <c r="E2" s="396"/>
      <c r="F2" s="396"/>
      <c r="G2" s="397"/>
    </row>
    <row r="3" spans="1:7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>
      <c r="A5" s="101">
        <v>1</v>
      </c>
      <c r="B5" s="54" t="s">
        <v>277</v>
      </c>
      <c r="C5" s="102" t="s">
        <v>278</v>
      </c>
      <c r="D5" s="103" t="s">
        <v>19</v>
      </c>
      <c r="E5" s="103" t="s">
        <v>19</v>
      </c>
      <c r="F5" s="104" t="s">
        <v>19</v>
      </c>
      <c r="G5" s="105" t="s">
        <v>19</v>
      </c>
    </row>
    <row r="6" spans="1:7">
      <c r="A6" s="117">
        <f>A5+1</f>
        <v>2</v>
      </c>
      <c r="B6" s="93"/>
      <c r="C6" s="106" t="s">
        <v>726</v>
      </c>
      <c r="D6" s="107" t="s">
        <v>19</v>
      </c>
      <c r="E6" s="108" t="s">
        <v>19</v>
      </c>
      <c r="F6" s="108" t="s">
        <v>19</v>
      </c>
      <c r="G6" s="109" t="s">
        <v>19</v>
      </c>
    </row>
    <row r="7" spans="1:7">
      <c r="A7" s="117">
        <f>A6+1</f>
        <v>3</v>
      </c>
      <c r="B7" s="93"/>
      <c r="C7" s="106" t="s">
        <v>302</v>
      </c>
      <c r="D7" s="107" t="s">
        <v>19</v>
      </c>
      <c r="E7" s="108" t="s">
        <v>19</v>
      </c>
      <c r="F7" s="113" t="s">
        <v>19</v>
      </c>
      <c r="G7" s="114" t="s">
        <v>19</v>
      </c>
    </row>
    <row r="8" spans="1:7" ht="25.5">
      <c r="A8" s="116">
        <f t="shared" ref="A8:A71" si="0">A7+1</f>
        <v>4</v>
      </c>
      <c r="B8" s="111"/>
      <c r="C8" s="112" t="s">
        <v>279</v>
      </c>
      <c r="D8" s="111" t="s">
        <v>19</v>
      </c>
      <c r="E8" s="111" t="s">
        <v>19</v>
      </c>
      <c r="F8" s="113" t="s">
        <v>19</v>
      </c>
      <c r="G8" s="114" t="s">
        <v>19</v>
      </c>
    </row>
    <row r="9" spans="1:7" ht="25.5">
      <c r="A9" s="82">
        <f t="shared" si="0"/>
        <v>5</v>
      </c>
      <c r="B9" s="83"/>
      <c r="C9" s="84" t="s">
        <v>280</v>
      </c>
      <c r="D9" s="83" t="s">
        <v>60</v>
      </c>
      <c r="E9" s="86">
        <v>5</v>
      </c>
      <c r="F9" s="86"/>
      <c r="G9" s="115">
        <f t="shared" ref="G9:G10" si="1">ROUND(E9*F9,2)</f>
        <v>0</v>
      </c>
    </row>
    <row r="10" spans="1:7">
      <c r="A10" s="82">
        <f t="shared" si="0"/>
        <v>6</v>
      </c>
      <c r="B10" s="83"/>
      <c r="C10" s="84" t="s">
        <v>282</v>
      </c>
      <c r="D10" s="83" t="s">
        <v>60</v>
      </c>
      <c r="E10" s="86">
        <v>2</v>
      </c>
      <c r="F10" s="86"/>
      <c r="G10" s="115">
        <f t="shared" si="1"/>
        <v>0</v>
      </c>
    </row>
    <row r="11" spans="1:7" ht="25.5">
      <c r="A11" s="82">
        <f t="shared" si="0"/>
        <v>7</v>
      </c>
      <c r="B11" s="83"/>
      <c r="C11" s="84" t="s">
        <v>303</v>
      </c>
      <c r="D11" s="83" t="s">
        <v>60</v>
      </c>
      <c r="E11" s="95">
        <v>1</v>
      </c>
      <c r="F11" s="86"/>
      <c r="G11" s="115">
        <f t="shared" ref="G11" si="2">ROUND(E11*F11,2)</f>
        <v>0</v>
      </c>
    </row>
    <row r="12" spans="1:7" ht="25.5">
      <c r="A12" s="82">
        <f t="shared" si="0"/>
        <v>8</v>
      </c>
      <c r="B12" s="83"/>
      <c r="C12" s="84" t="s">
        <v>281</v>
      </c>
      <c r="D12" s="83" t="s">
        <v>60</v>
      </c>
      <c r="E12" s="86">
        <v>1</v>
      </c>
      <c r="F12" s="86"/>
      <c r="G12" s="115">
        <f t="shared" ref="G12:G15" si="3">ROUND(E12*F12,2)</f>
        <v>0</v>
      </c>
    </row>
    <row r="13" spans="1:7" ht="25.5">
      <c r="A13" s="82">
        <f t="shared" si="0"/>
        <v>9</v>
      </c>
      <c r="B13" s="83"/>
      <c r="C13" s="84" t="s">
        <v>283</v>
      </c>
      <c r="D13" s="83" t="s">
        <v>19</v>
      </c>
      <c r="E13" s="86" t="s">
        <v>19</v>
      </c>
      <c r="F13" s="113" t="s">
        <v>19</v>
      </c>
      <c r="G13" s="114" t="s">
        <v>19</v>
      </c>
    </row>
    <row r="14" spans="1:7">
      <c r="A14" s="82">
        <f t="shared" si="0"/>
        <v>10</v>
      </c>
      <c r="B14" s="83"/>
      <c r="C14" s="84" t="s">
        <v>284</v>
      </c>
      <c r="D14" s="83" t="s">
        <v>53</v>
      </c>
      <c r="E14" s="86">
        <v>111</v>
      </c>
      <c r="F14" s="86"/>
      <c r="G14" s="115">
        <f t="shared" si="3"/>
        <v>0</v>
      </c>
    </row>
    <row r="15" spans="1:7">
      <c r="A15" s="82">
        <f t="shared" si="0"/>
        <v>11</v>
      </c>
      <c r="B15" s="83"/>
      <c r="C15" s="84" t="s">
        <v>285</v>
      </c>
      <c r="D15" s="83" t="s">
        <v>53</v>
      </c>
      <c r="E15" s="86">
        <v>25</v>
      </c>
      <c r="F15" s="86"/>
      <c r="G15" s="115">
        <f t="shared" si="3"/>
        <v>0</v>
      </c>
    </row>
    <row r="16" spans="1:7">
      <c r="A16" s="82">
        <f t="shared" si="0"/>
        <v>12</v>
      </c>
      <c r="B16" s="83"/>
      <c r="C16" s="84" t="s">
        <v>286</v>
      </c>
      <c r="D16" s="83" t="s">
        <v>53</v>
      </c>
      <c r="E16" s="86">
        <v>40</v>
      </c>
      <c r="F16" s="86"/>
      <c r="G16" s="115">
        <f t="shared" ref="G16" si="4">ROUND(E16*F16,2)</f>
        <v>0</v>
      </c>
    </row>
    <row r="17" spans="1:7">
      <c r="A17" s="82">
        <f t="shared" si="0"/>
        <v>13</v>
      </c>
      <c r="B17" s="83"/>
      <c r="C17" s="84" t="s">
        <v>287</v>
      </c>
      <c r="D17" s="83" t="s">
        <v>53</v>
      </c>
      <c r="E17" s="86">
        <v>71</v>
      </c>
      <c r="F17" s="86"/>
      <c r="G17" s="115">
        <f t="shared" ref="G17:G20" si="5">ROUND(E17*F17,2)</f>
        <v>0</v>
      </c>
    </row>
    <row r="18" spans="1:7">
      <c r="A18" s="82">
        <f t="shared" si="0"/>
        <v>14</v>
      </c>
      <c r="B18" s="83"/>
      <c r="C18" s="84" t="s">
        <v>304</v>
      </c>
      <c r="D18" s="83" t="s">
        <v>53</v>
      </c>
      <c r="E18" s="86">
        <v>30</v>
      </c>
      <c r="F18" s="86"/>
      <c r="G18" s="115">
        <f t="shared" si="5"/>
        <v>0</v>
      </c>
    </row>
    <row r="19" spans="1:7" ht="25.5">
      <c r="A19" s="82">
        <f t="shared" si="0"/>
        <v>15</v>
      </c>
      <c r="B19" s="83"/>
      <c r="C19" s="84" t="s">
        <v>288</v>
      </c>
      <c r="D19" s="83" t="s">
        <v>19</v>
      </c>
      <c r="E19" s="86" t="s">
        <v>19</v>
      </c>
      <c r="F19" s="113" t="s">
        <v>19</v>
      </c>
      <c r="G19" s="114" t="s">
        <v>19</v>
      </c>
    </row>
    <row r="20" spans="1:7">
      <c r="A20" s="82">
        <f t="shared" si="0"/>
        <v>16</v>
      </c>
      <c r="B20" s="83"/>
      <c r="C20" s="84" t="s">
        <v>289</v>
      </c>
      <c r="D20" s="83" t="s">
        <v>53</v>
      </c>
      <c r="E20" s="86">
        <v>70</v>
      </c>
      <c r="F20" s="86"/>
      <c r="G20" s="115">
        <f t="shared" si="5"/>
        <v>0</v>
      </c>
    </row>
    <row r="21" spans="1:7">
      <c r="A21" s="82">
        <f t="shared" si="0"/>
        <v>17</v>
      </c>
      <c r="B21" s="83"/>
      <c r="C21" s="84" t="s">
        <v>287</v>
      </c>
      <c r="D21" s="83" t="s">
        <v>53</v>
      </c>
      <c r="E21" s="86">
        <v>35</v>
      </c>
      <c r="F21" s="86"/>
      <c r="G21" s="115">
        <f t="shared" ref="G21" si="6">ROUND(E21*F21,2)</f>
        <v>0</v>
      </c>
    </row>
    <row r="22" spans="1:7">
      <c r="A22" s="82">
        <f t="shared" si="0"/>
        <v>18</v>
      </c>
      <c r="B22" s="83"/>
      <c r="C22" s="84" t="s">
        <v>727</v>
      </c>
      <c r="D22" s="111" t="s">
        <v>60</v>
      </c>
      <c r="E22" s="86">
        <v>9</v>
      </c>
      <c r="F22" s="86"/>
      <c r="G22" s="115">
        <f t="shared" ref="G22:G24" si="7">ROUND(E22*F22,2)</f>
        <v>0</v>
      </c>
    </row>
    <row r="23" spans="1:7">
      <c r="A23" s="82">
        <f t="shared" si="0"/>
        <v>19</v>
      </c>
      <c r="B23" s="83"/>
      <c r="C23" s="84" t="s">
        <v>728</v>
      </c>
      <c r="D23" s="111" t="s">
        <v>60</v>
      </c>
      <c r="E23" s="86">
        <v>1</v>
      </c>
      <c r="F23" s="86"/>
      <c r="G23" s="115">
        <f t="shared" si="7"/>
        <v>0</v>
      </c>
    </row>
    <row r="24" spans="1:7">
      <c r="A24" s="82">
        <f t="shared" si="0"/>
        <v>20</v>
      </c>
      <c r="B24" s="83"/>
      <c r="C24" s="84" t="s">
        <v>729</v>
      </c>
      <c r="D24" s="111" t="s">
        <v>53</v>
      </c>
      <c r="E24" s="86">
        <v>8</v>
      </c>
      <c r="F24" s="86"/>
      <c r="G24" s="115">
        <f t="shared" si="7"/>
        <v>0</v>
      </c>
    </row>
    <row r="25" spans="1:7">
      <c r="A25" s="82">
        <f t="shared" si="0"/>
        <v>21</v>
      </c>
      <c r="B25" s="83"/>
      <c r="C25" s="84" t="s">
        <v>730</v>
      </c>
      <c r="D25" s="111" t="s">
        <v>60</v>
      </c>
      <c r="E25" s="86">
        <v>9</v>
      </c>
      <c r="F25" s="86"/>
      <c r="G25" s="115">
        <f t="shared" ref="G25" si="8">ROUND(E25*F25,2)</f>
        <v>0</v>
      </c>
    </row>
    <row r="26" spans="1:7">
      <c r="A26" s="82">
        <f t="shared" si="0"/>
        <v>22</v>
      </c>
      <c r="B26" s="83"/>
      <c r="C26" s="84" t="s">
        <v>290</v>
      </c>
      <c r="D26" s="111" t="s">
        <v>19</v>
      </c>
      <c r="E26" s="86" t="s">
        <v>19</v>
      </c>
      <c r="F26" s="86" t="s">
        <v>19</v>
      </c>
      <c r="G26" s="115" t="s">
        <v>19</v>
      </c>
    </row>
    <row r="27" spans="1:7">
      <c r="A27" s="82">
        <f t="shared" si="0"/>
        <v>23</v>
      </c>
      <c r="B27" s="83"/>
      <c r="C27" s="84" t="s">
        <v>291</v>
      </c>
      <c r="D27" s="111" t="s">
        <v>53</v>
      </c>
      <c r="E27" s="86">
        <v>471</v>
      </c>
      <c r="F27" s="86"/>
      <c r="G27" s="115">
        <f t="shared" ref="G27" si="9">ROUND(E27*F27,2)</f>
        <v>0</v>
      </c>
    </row>
    <row r="28" spans="1:7">
      <c r="A28" s="82">
        <f t="shared" si="0"/>
        <v>24</v>
      </c>
      <c r="B28" s="83"/>
      <c r="C28" s="84" t="s">
        <v>292</v>
      </c>
      <c r="D28" s="111" t="s">
        <v>53</v>
      </c>
      <c r="E28" s="86">
        <v>1133</v>
      </c>
      <c r="F28" s="86"/>
      <c r="G28" s="115">
        <f t="shared" ref="G28:G29" si="10">ROUND(E28*F28,2)</f>
        <v>0</v>
      </c>
    </row>
    <row r="29" spans="1:7">
      <c r="A29" s="82">
        <f t="shared" si="0"/>
        <v>25</v>
      </c>
      <c r="B29" s="83"/>
      <c r="C29" s="84" t="s">
        <v>731</v>
      </c>
      <c r="D29" s="111" t="s">
        <v>60</v>
      </c>
      <c r="E29" s="86">
        <v>3</v>
      </c>
      <c r="F29" s="86"/>
      <c r="G29" s="115">
        <f t="shared" si="10"/>
        <v>0</v>
      </c>
    </row>
    <row r="30" spans="1:7">
      <c r="A30" s="82">
        <f t="shared" si="0"/>
        <v>26</v>
      </c>
      <c r="B30" s="83"/>
      <c r="C30" s="84" t="s">
        <v>732</v>
      </c>
      <c r="D30" s="111" t="s">
        <v>19</v>
      </c>
      <c r="E30" s="86" t="s">
        <v>19</v>
      </c>
      <c r="F30" s="86" t="s">
        <v>19</v>
      </c>
      <c r="G30" s="115" t="s">
        <v>19</v>
      </c>
    </row>
    <row r="31" spans="1:7">
      <c r="A31" s="82">
        <f t="shared" si="0"/>
        <v>27</v>
      </c>
      <c r="B31" s="83"/>
      <c r="C31" s="84" t="s">
        <v>733</v>
      </c>
      <c r="D31" s="111" t="s">
        <v>53</v>
      </c>
      <c r="E31" s="86">
        <v>9</v>
      </c>
      <c r="F31" s="86"/>
      <c r="G31" s="115">
        <f t="shared" ref="G31:G32" si="11">ROUND(E31*F31,2)</f>
        <v>0</v>
      </c>
    </row>
    <row r="32" spans="1:7">
      <c r="A32" s="82">
        <f t="shared" si="0"/>
        <v>28</v>
      </c>
      <c r="B32" s="83"/>
      <c r="C32" s="84" t="s">
        <v>734</v>
      </c>
      <c r="D32" s="111" t="s">
        <v>53</v>
      </c>
      <c r="E32" s="86">
        <v>15</v>
      </c>
      <c r="F32" s="86"/>
      <c r="G32" s="115">
        <f t="shared" si="11"/>
        <v>0</v>
      </c>
    </row>
    <row r="33" spans="1:7">
      <c r="A33" s="82">
        <f t="shared" si="0"/>
        <v>29</v>
      </c>
      <c r="B33" s="83"/>
      <c r="C33" s="84" t="s">
        <v>734</v>
      </c>
      <c r="D33" s="111" t="s">
        <v>53</v>
      </c>
      <c r="E33" s="86">
        <v>14</v>
      </c>
      <c r="F33" s="86"/>
      <c r="G33" s="115">
        <f t="shared" ref="G33" si="12">ROUND(E33*F33,2)</f>
        <v>0</v>
      </c>
    </row>
    <row r="34" spans="1:7">
      <c r="A34" s="82">
        <f t="shared" si="0"/>
        <v>30</v>
      </c>
      <c r="B34" s="83"/>
      <c r="C34" s="84" t="s">
        <v>735</v>
      </c>
      <c r="D34" s="111" t="s">
        <v>53</v>
      </c>
      <c r="E34" s="86">
        <v>19</v>
      </c>
      <c r="F34" s="86"/>
      <c r="G34" s="115">
        <f t="shared" ref="G34:G39" si="13">ROUND(E34*F34,2)</f>
        <v>0</v>
      </c>
    </row>
    <row r="35" spans="1:7">
      <c r="A35" s="82">
        <f t="shared" si="0"/>
        <v>31</v>
      </c>
      <c r="B35" s="83"/>
      <c r="C35" s="84" t="s">
        <v>735</v>
      </c>
      <c r="D35" s="111" t="s">
        <v>53</v>
      </c>
      <c r="E35" s="86">
        <v>14</v>
      </c>
      <c r="F35" s="86"/>
      <c r="G35" s="115">
        <f t="shared" si="13"/>
        <v>0</v>
      </c>
    </row>
    <row r="36" spans="1:7">
      <c r="A36" s="82">
        <f t="shared" si="0"/>
        <v>32</v>
      </c>
      <c r="B36" s="83"/>
      <c r="C36" s="84" t="s">
        <v>734</v>
      </c>
      <c r="D36" s="111" t="s">
        <v>53</v>
      </c>
      <c r="E36" s="86">
        <v>10</v>
      </c>
      <c r="F36" s="86"/>
      <c r="G36" s="115">
        <f t="shared" si="13"/>
        <v>0</v>
      </c>
    </row>
    <row r="37" spans="1:7">
      <c r="A37" s="82">
        <f t="shared" si="0"/>
        <v>33</v>
      </c>
      <c r="B37" s="83"/>
      <c r="C37" s="84" t="s">
        <v>293</v>
      </c>
      <c r="D37" s="111" t="s">
        <v>19</v>
      </c>
      <c r="E37" s="86" t="s">
        <v>19</v>
      </c>
      <c r="F37" s="86" t="s">
        <v>19</v>
      </c>
      <c r="G37" s="115" t="s">
        <v>19</v>
      </c>
    </row>
    <row r="38" spans="1:7" ht="25.5">
      <c r="A38" s="82">
        <f t="shared" si="0"/>
        <v>34</v>
      </c>
      <c r="B38" s="83"/>
      <c r="C38" s="84" t="s">
        <v>294</v>
      </c>
      <c r="D38" s="111" t="s">
        <v>53</v>
      </c>
      <c r="E38" s="86">
        <v>417</v>
      </c>
      <c r="F38" s="86"/>
      <c r="G38" s="115">
        <f t="shared" si="13"/>
        <v>0</v>
      </c>
    </row>
    <row r="39" spans="1:7" ht="25.5">
      <c r="A39" s="82">
        <f t="shared" si="0"/>
        <v>35</v>
      </c>
      <c r="B39" s="83"/>
      <c r="C39" s="84" t="s">
        <v>295</v>
      </c>
      <c r="D39" s="111" t="s">
        <v>53</v>
      </c>
      <c r="E39" s="86">
        <v>95</v>
      </c>
      <c r="F39" s="86"/>
      <c r="G39" s="115">
        <f t="shared" si="13"/>
        <v>0</v>
      </c>
    </row>
    <row r="40" spans="1:7" ht="114.75">
      <c r="A40" s="82">
        <f t="shared" si="0"/>
        <v>36</v>
      </c>
      <c r="B40" s="83"/>
      <c r="C40" s="84" t="s">
        <v>736</v>
      </c>
      <c r="D40" s="111" t="s">
        <v>19</v>
      </c>
      <c r="E40" s="86" t="s">
        <v>19</v>
      </c>
      <c r="F40" s="118" t="s">
        <v>19</v>
      </c>
      <c r="G40" s="119" t="s">
        <v>19</v>
      </c>
    </row>
    <row r="41" spans="1:7">
      <c r="A41" s="116">
        <f t="shared" si="0"/>
        <v>37</v>
      </c>
      <c r="B41" s="111"/>
      <c r="C41" s="84" t="s">
        <v>296</v>
      </c>
      <c r="D41" s="111" t="s">
        <v>60</v>
      </c>
      <c r="E41" s="86">
        <v>3</v>
      </c>
      <c r="F41" s="86"/>
      <c r="G41" s="115">
        <f t="shared" ref="G41:G42" si="14">ROUND(E41*F41,2)</f>
        <v>0</v>
      </c>
    </row>
    <row r="42" spans="1:7">
      <c r="A42" s="82">
        <f t="shared" si="0"/>
        <v>38</v>
      </c>
      <c r="B42" s="83"/>
      <c r="C42" s="84" t="s">
        <v>297</v>
      </c>
      <c r="D42" s="111" t="s">
        <v>60</v>
      </c>
      <c r="E42" s="86">
        <v>4</v>
      </c>
      <c r="F42" s="86"/>
      <c r="G42" s="115">
        <f t="shared" si="14"/>
        <v>0</v>
      </c>
    </row>
    <row r="43" spans="1:7" ht="25.5">
      <c r="A43" s="82">
        <f t="shared" si="0"/>
        <v>39</v>
      </c>
      <c r="B43" s="83"/>
      <c r="C43" s="84" t="s">
        <v>737</v>
      </c>
      <c r="D43" s="111" t="s">
        <v>60</v>
      </c>
      <c r="E43" s="86">
        <v>3</v>
      </c>
      <c r="F43" s="86"/>
      <c r="G43" s="115">
        <f t="shared" ref="G43:G44" si="15">ROUND(E43*F43,2)</f>
        <v>0</v>
      </c>
    </row>
    <row r="44" spans="1:7" ht="51">
      <c r="A44" s="82">
        <f t="shared" si="0"/>
        <v>40</v>
      </c>
      <c r="B44" s="83"/>
      <c r="C44" s="84" t="s">
        <v>738</v>
      </c>
      <c r="D44" s="111" t="s">
        <v>60</v>
      </c>
      <c r="E44" s="86">
        <v>3</v>
      </c>
      <c r="F44" s="86"/>
      <c r="G44" s="115">
        <f t="shared" si="15"/>
        <v>0</v>
      </c>
    </row>
    <row r="45" spans="1:7">
      <c r="A45" s="117">
        <f t="shared" si="0"/>
        <v>41</v>
      </c>
      <c r="B45" s="93"/>
      <c r="C45" s="106" t="s">
        <v>617</v>
      </c>
      <c r="D45" s="107" t="s">
        <v>19</v>
      </c>
      <c r="E45" s="108" t="s">
        <v>19</v>
      </c>
      <c r="F45" s="95" t="s">
        <v>19</v>
      </c>
      <c r="G45" s="115" t="s">
        <v>19</v>
      </c>
    </row>
    <row r="46" spans="1:7" ht="25.5">
      <c r="A46" s="82">
        <f t="shared" si="0"/>
        <v>42</v>
      </c>
      <c r="B46" s="83"/>
      <c r="C46" s="84" t="s">
        <v>739</v>
      </c>
      <c r="D46" s="111" t="s">
        <v>19</v>
      </c>
      <c r="E46" s="86" t="s">
        <v>19</v>
      </c>
      <c r="F46" s="95" t="s">
        <v>19</v>
      </c>
      <c r="G46" s="115" t="s">
        <v>19</v>
      </c>
    </row>
    <row r="47" spans="1:7">
      <c r="A47" s="82">
        <f t="shared" si="0"/>
        <v>43</v>
      </c>
      <c r="B47" s="83"/>
      <c r="C47" s="84" t="s">
        <v>740</v>
      </c>
      <c r="D47" s="111" t="s">
        <v>60</v>
      </c>
      <c r="E47" s="86">
        <v>9</v>
      </c>
      <c r="F47" s="86"/>
      <c r="G47" s="115">
        <f t="shared" ref="G47:G48" si="16">ROUND(E47*F47,2)</f>
        <v>0</v>
      </c>
    </row>
    <row r="48" spans="1:7">
      <c r="A48" s="82">
        <f t="shared" si="0"/>
        <v>44</v>
      </c>
      <c r="B48" s="83"/>
      <c r="C48" s="84" t="s">
        <v>741</v>
      </c>
      <c r="D48" s="111" t="s">
        <v>60</v>
      </c>
      <c r="E48" s="86">
        <v>7</v>
      </c>
      <c r="F48" s="86"/>
      <c r="G48" s="115">
        <f t="shared" si="16"/>
        <v>0</v>
      </c>
    </row>
    <row r="49" spans="1:7">
      <c r="A49" s="82">
        <f t="shared" si="0"/>
        <v>45</v>
      </c>
      <c r="B49" s="83"/>
      <c r="C49" s="84" t="s">
        <v>742</v>
      </c>
      <c r="D49" s="111" t="s">
        <v>19</v>
      </c>
      <c r="E49" s="86" t="s">
        <v>19</v>
      </c>
      <c r="F49" s="95" t="s">
        <v>19</v>
      </c>
      <c r="G49" s="115" t="s">
        <v>19</v>
      </c>
    </row>
    <row r="50" spans="1:7">
      <c r="A50" s="82">
        <f t="shared" si="0"/>
        <v>46</v>
      </c>
      <c r="B50" s="83"/>
      <c r="C50" s="84" t="s">
        <v>743</v>
      </c>
      <c r="D50" s="111" t="s">
        <v>53</v>
      </c>
      <c r="E50" s="86">
        <v>112</v>
      </c>
      <c r="F50" s="86"/>
      <c r="G50" s="115">
        <f t="shared" ref="G50" si="17">ROUND(E50*F50,2)</f>
        <v>0</v>
      </c>
    </row>
    <row r="51" spans="1:7">
      <c r="A51" s="82">
        <f t="shared" si="0"/>
        <v>47</v>
      </c>
      <c r="B51" s="83"/>
      <c r="C51" s="84" t="s">
        <v>744</v>
      </c>
      <c r="D51" s="111" t="s">
        <v>53</v>
      </c>
      <c r="E51" s="86">
        <v>246</v>
      </c>
      <c r="F51" s="86"/>
      <c r="G51" s="115">
        <f t="shared" ref="G51:G52" si="18">ROUND(E51*F51,2)</f>
        <v>0</v>
      </c>
    </row>
    <row r="52" spans="1:7">
      <c r="A52" s="82">
        <f t="shared" si="0"/>
        <v>48</v>
      </c>
      <c r="B52" s="83"/>
      <c r="C52" s="84" t="s">
        <v>304</v>
      </c>
      <c r="D52" s="111" t="s">
        <v>53</v>
      </c>
      <c r="E52" s="86">
        <v>24</v>
      </c>
      <c r="F52" s="86"/>
      <c r="G52" s="115">
        <f t="shared" si="18"/>
        <v>0</v>
      </c>
    </row>
    <row r="53" spans="1:7">
      <c r="A53" s="82">
        <f t="shared" si="0"/>
        <v>49</v>
      </c>
      <c r="B53" s="83"/>
      <c r="C53" s="84" t="s">
        <v>745</v>
      </c>
      <c r="D53" s="111" t="s">
        <v>19</v>
      </c>
      <c r="E53" s="86" t="s">
        <v>19</v>
      </c>
      <c r="F53" s="95" t="s">
        <v>19</v>
      </c>
      <c r="G53" s="115" t="s">
        <v>19</v>
      </c>
    </row>
    <row r="54" spans="1:7">
      <c r="A54" s="82">
        <f t="shared" si="0"/>
        <v>50</v>
      </c>
      <c r="B54" s="83"/>
      <c r="C54" s="84" t="s">
        <v>746</v>
      </c>
      <c r="D54" s="111" t="s">
        <v>53</v>
      </c>
      <c r="E54" s="86">
        <v>20</v>
      </c>
      <c r="F54" s="86"/>
      <c r="G54" s="115">
        <f t="shared" ref="G54" si="19">ROUND(E54*F54,2)</f>
        <v>0</v>
      </c>
    </row>
    <row r="55" spans="1:7">
      <c r="A55" s="82">
        <f t="shared" si="0"/>
        <v>51</v>
      </c>
      <c r="B55" s="83"/>
      <c r="C55" s="84" t="s">
        <v>747</v>
      </c>
      <c r="D55" s="111" t="s">
        <v>53</v>
      </c>
      <c r="E55" s="86">
        <v>16</v>
      </c>
      <c r="F55" s="86"/>
      <c r="G55" s="115">
        <f t="shared" ref="G55:G57" si="20">ROUND(E55*F55,2)</f>
        <v>0</v>
      </c>
    </row>
    <row r="56" spans="1:7">
      <c r="A56" s="82">
        <f t="shared" si="0"/>
        <v>52</v>
      </c>
      <c r="B56" s="83"/>
      <c r="C56" s="84" t="s">
        <v>748</v>
      </c>
      <c r="D56" s="111" t="s">
        <v>19</v>
      </c>
      <c r="E56" s="86" t="s">
        <v>19</v>
      </c>
      <c r="F56" s="95" t="s">
        <v>19</v>
      </c>
      <c r="G56" s="115" t="s">
        <v>19</v>
      </c>
    </row>
    <row r="57" spans="1:7">
      <c r="A57" s="82">
        <f t="shared" si="0"/>
        <v>53</v>
      </c>
      <c r="B57" s="83"/>
      <c r="C57" s="84" t="s">
        <v>749</v>
      </c>
      <c r="D57" s="111" t="s">
        <v>53</v>
      </c>
      <c r="E57" s="86">
        <v>30</v>
      </c>
      <c r="F57" s="86"/>
      <c r="G57" s="115">
        <f t="shared" si="20"/>
        <v>0</v>
      </c>
    </row>
    <row r="58" spans="1:7">
      <c r="A58" s="82">
        <f t="shared" si="0"/>
        <v>54</v>
      </c>
      <c r="B58" s="83"/>
      <c r="C58" s="84" t="s">
        <v>750</v>
      </c>
      <c r="D58" s="111" t="s">
        <v>53</v>
      </c>
      <c r="E58" s="86">
        <v>350</v>
      </c>
      <c r="F58" s="86"/>
      <c r="G58" s="115">
        <f t="shared" ref="G58" si="21">ROUND(E58*F58,2)</f>
        <v>0</v>
      </c>
    </row>
    <row r="59" spans="1:7">
      <c r="A59" s="116">
        <f t="shared" si="0"/>
        <v>55</v>
      </c>
      <c r="B59" s="93"/>
      <c r="C59" s="106" t="s">
        <v>751</v>
      </c>
      <c r="D59" s="107" t="s">
        <v>19</v>
      </c>
      <c r="E59" s="108" t="s">
        <v>19</v>
      </c>
      <c r="F59" s="95" t="s">
        <v>19</v>
      </c>
      <c r="G59" s="115" t="s">
        <v>19</v>
      </c>
    </row>
    <row r="60" spans="1:7">
      <c r="A60" s="116">
        <f t="shared" si="0"/>
        <v>56</v>
      </c>
      <c r="B60" s="93"/>
      <c r="C60" s="106" t="s">
        <v>302</v>
      </c>
      <c r="D60" s="107" t="s">
        <v>19</v>
      </c>
      <c r="E60" s="108" t="s">
        <v>19</v>
      </c>
      <c r="F60" s="95" t="s">
        <v>19</v>
      </c>
      <c r="G60" s="115" t="s">
        <v>19</v>
      </c>
    </row>
    <row r="61" spans="1:7" ht="216.75">
      <c r="A61" s="82">
        <f t="shared" si="0"/>
        <v>57</v>
      </c>
      <c r="B61" s="83"/>
      <c r="C61" s="84" t="s">
        <v>802</v>
      </c>
      <c r="D61" s="111" t="s">
        <v>60</v>
      </c>
      <c r="E61" s="86">
        <v>1</v>
      </c>
      <c r="F61" s="86"/>
      <c r="G61" s="115">
        <f t="shared" ref="G61:G63" si="22">ROUND(E61*F61,2)</f>
        <v>0</v>
      </c>
    </row>
    <row r="62" spans="1:7" ht="127.5">
      <c r="A62" s="82">
        <f t="shared" si="0"/>
        <v>58</v>
      </c>
      <c r="B62" s="83"/>
      <c r="C62" s="84" t="s">
        <v>752</v>
      </c>
      <c r="D62" s="111" t="s">
        <v>60</v>
      </c>
      <c r="E62" s="86">
        <v>1</v>
      </c>
      <c r="F62" s="86"/>
      <c r="G62" s="115">
        <f t="shared" si="22"/>
        <v>0</v>
      </c>
    </row>
    <row r="63" spans="1:7" ht="25.5">
      <c r="A63" s="82">
        <f t="shared" si="0"/>
        <v>59</v>
      </c>
      <c r="B63" s="83"/>
      <c r="C63" s="84" t="s">
        <v>298</v>
      </c>
      <c r="D63" s="111" t="s">
        <v>53</v>
      </c>
      <c r="E63" s="86">
        <v>1149</v>
      </c>
      <c r="F63" s="86"/>
      <c r="G63" s="115">
        <f t="shared" si="22"/>
        <v>0</v>
      </c>
    </row>
    <row r="64" spans="1:7" ht="63.75">
      <c r="A64" s="116">
        <f t="shared" si="0"/>
        <v>60</v>
      </c>
      <c r="B64" s="83"/>
      <c r="C64" s="84" t="s">
        <v>753</v>
      </c>
      <c r="D64" s="111" t="s">
        <v>60</v>
      </c>
      <c r="E64" s="86">
        <v>1</v>
      </c>
      <c r="F64" s="86"/>
      <c r="G64" s="115">
        <f t="shared" ref="G64" si="23">ROUND(E64*F64,2)</f>
        <v>0</v>
      </c>
    </row>
    <row r="65" spans="1:7" ht="51">
      <c r="A65" s="82">
        <f t="shared" si="0"/>
        <v>61</v>
      </c>
      <c r="B65" s="83"/>
      <c r="C65" s="84" t="s">
        <v>299</v>
      </c>
      <c r="D65" s="111" t="s">
        <v>53</v>
      </c>
      <c r="E65" s="86">
        <v>115</v>
      </c>
      <c r="F65" s="86"/>
      <c r="G65" s="115">
        <f t="shared" ref="G65:G67" si="24">ROUND(E65*F65,2)</f>
        <v>0</v>
      </c>
    </row>
    <row r="66" spans="1:7">
      <c r="A66" s="82">
        <f t="shared" si="0"/>
        <v>62</v>
      </c>
      <c r="B66" s="83"/>
      <c r="C66" s="84" t="s">
        <v>754</v>
      </c>
      <c r="D66" s="111" t="s">
        <v>60</v>
      </c>
      <c r="E66" s="86">
        <v>12</v>
      </c>
      <c r="F66" s="86"/>
      <c r="G66" s="115">
        <f t="shared" si="24"/>
        <v>0</v>
      </c>
    </row>
    <row r="67" spans="1:7" ht="25.5">
      <c r="A67" s="82">
        <f t="shared" si="0"/>
        <v>63</v>
      </c>
      <c r="B67" s="83"/>
      <c r="C67" s="84" t="s">
        <v>300</v>
      </c>
      <c r="D67" s="111" t="s">
        <v>53</v>
      </c>
      <c r="E67" s="86">
        <v>423</v>
      </c>
      <c r="F67" s="86"/>
      <c r="G67" s="115">
        <f t="shared" si="24"/>
        <v>0</v>
      </c>
    </row>
    <row r="68" spans="1:7" ht="25.5">
      <c r="A68" s="116">
        <f t="shared" si="0"/>
        <v>64</v>
      </c>
      <c r="B68" s="83"/>
      <c r="C68" s="84" t="s">
        <v>301</v>
      </c>
      <c r="D68" s="111" t="s">
        <v>53</v>
      </c>
      <c r="E68" s="86">
        <v>138</v>
      </c>
      <c r="F68" s="86"/>
      <c r="G68" s="115">
        <f t="shared" ref="G68" si="25">ROUND(E68*F68,2)</f>
        <v>0</v>
      </c>
    </row>
    <row r="69" spans="1:7">
      <c r="A69" s="82">
        <f t="shared" si="0"/>
        <v>65</v>
      </c>
      <c r="B69" s="83"/>
      <c r="C69" s="84" t="s">
        <v>732</v>
      </c>
      <c r="D69" s="111" t="s">
        <v>19</v>
      </c>
      <c r="E69" s="86" t="s">
        <v>19</v>
      </c>
      <c r="F69" s="95" t="s">
        <v>19</v>
      </c>
      <c r="G69" s="115" t="s">
        <v>19</v>
      </c>
    </row>
    <row r="70" spans="1:7">
      <c r="A70" s="82">
        <f t="shared" si="0"/>
        <v>66</v>
      </c>
      <c r="B70" s="83"/>
      <c r="C70" s="84" t="s">
        <v>755</v>
      </c>
      <c r="D70" s="111" t="s">
        <v>53</v>
      </c>
      <c r="E70" s="86">
        <v>77</v>
      </c>
      <c r="F70" s="86"/>
      <c r="G70" s="115">
        <f t="shared" ref="G70:G71" si="26">ROUND(E70*F70,2)</f>
        <v>0</v>
      </c>
    </row>
    <row r="71" spans="1:7">
      <c r="A71" s="82">
        <f t="shared" si="0"/>
        <v>67</v>
      </c>
      <c r="B71" s="83"/>
      <c r="C71" s="84" t="s">
        <v>756</v>
      </c>
      <c r="D71" s="111" t="s">
        <v>53</v>
      </c>
      <c r="E71" s="86">
        <v>10</v>
      </c>
      <c r="F71" s="86"/>
      <c r="G71" s="115">
        <f t="shared" si="26"/>
        <v>0</v>
      </c>
    </row>
    <row r="72" spans="1:7">
      <c r="A72" s="82">
        <f t="shared" ref="A72:A87" si="27">A71+1</f>
        <v>68</v>
      </c>
      <c r="B72" s="83"/>
      <c r="C72" s="84" t="s">
        <v>757</v>
      </c>
      <c r="D72" s="111" t="s">
        <v>53</v>
      </c>
      <c r="E72" s="86">
        <v>16</v>
      </c>
      <c r="F72" s="86"/>
      <c r="G72" s="115">
        <f t="shared" ref="G72" si="28">ROUND(E72*F72,2)</f>
        <v>0</v>
      </c>
    </row>
    <row r="73" spans="1:7">
      <c r="A73" s="82">
        <f t="shared" si="27"/>
        <v>69</v>
      </c>
      <c r="B73" s="83"/>
      <c r="C73" s="84" t="s">
        <v>757</v>
      </c>
      <c r="D73" s="111" t="s">
        <v>53</v>
      </c>
      <c r="E73" s="86">
        <v>9</v>
      </c>
      <c r="F73" s="86"/>
      <c r="G73" s="115">
        <f t="shared" ref="G73:G74" si="29">ROUND(E73*F73,2)</f>
        <v>0</v>
      </c>
    </row>
    <row r="74" spans="1:7">
      <c r="A74" s="82">
        <f t="shared" si="27"/>
        <v>70</v>
      </c>
      <c r="B74" s="83"/>
      <c r="C74" s="84" t="s">
        <v>758</v>
      </c>
      <c r="D74" s="111" t="s">
        <v>53</v>
      </c>
      <c r="E74" s="86">
        <v>19</v>
      </c>
      <c r="F74" s="86"/>
      <c r="G74" s="115">
        <f t="shared" si="29"/>
        <v>0</v>
      </c>
    </row>
    <row r="75" spans="1:7">
      <c r="A75" s="82">
        <f t="shared" si="27"/>
        <v>71</v>
      </c>
      <c r="B75" s="83"/>
      <c r="C75" s="84" t="s">
        <v>758</v>
      </c>
      <c r="D75" s="111" t="s">
        <v>53</v>
      </c>
      <c r="E75" s="86">
        <v>19</v>
      </c>
      <c r="F75" s="86"/>
      <c r="G75" s="115">
        <f t="shared" ref="G75:G78" si="30">ROUND(E75*F75,2)</f>
        <v>0</v>
      </c>
    </row>
    <row r="76" spans="1:7">
      <c r="A76" s="82">
        <f t="shared" si="27"/>
        <v>72</v>
      </c>
      <c r="B76" s="83"/>
      <c r="C76" s="84" t="s">
        <v>758</v>
      </c>
      <c r="D76" s="111" t="s">
        <v>53</v>
      </c>
      <c r="E76" s="86">
        <v>14</v>
      </c>
      <c r="F76" s="86"/>
      <c r="G76" s="115">
        <f t="shared" si="30"/>
        <v>0</v>
      </c>
    </row>
    <row r="77" spans="1:7">
      <c r="A77" s="82">
        <f t="shared" si="27"/>
        <v>73</v>
      </c>
      <c r="B77" s="83"/>
      <c r="C77" s="84" t="s">
        <v>758</v>
      </c>
      <c r="D77" s="111" t="s">
        <v>53</v>
      </c>
      <c r="E77" s="86">
        <v>12</v>
      </c>
      <c r="F77" s="86"/>
      <c r="G77" s="115">
        <f t="shared" si="30"/>
        <v>0</v>
      </c>
    </row>
    <row r="78" spans="1:7">
      <c r="A78" s="82">
        <f t="shared" si="27"/>
        <v>74</v>
      </c>
      <c r="B78" s="83"/>
      <c r="C78" s="84" t="s">
        <v>759</v>
      </c>
      <c r="D78" s="111" t="s">
        <v>53</v>
      </c>
      <c r="E78" s="86">
        <v>10</v>
      </c>
      <c r="F78" s="86"/>
      <c r="G78" s="115">
        <f t="shared" si="30"/>
        <v>0</v>
      </c>
    </row>
    <row r="79" spans="1:7">
      <c r="A79" s="116">
        <f t="shared" si="27"/>
        <v>75</v>
      </c>
      <c r="B79" s="93"/>
      <c r="C79" s="106" t="s">
        <v>617</v>
      </c>
      <c r="D79" s="107" t="s">
        <v>19</v>
      </c>
      <c r="E79" s="108" t="s">
        <v>19</v>
      </c>
      <c r="F79" s="95" t="s">
        <v>19</v>
      </c>
      <c r="G79" s="115" t="s">
        <v>19</v>
      </c>
    </row>
    <row r="80" spans="1:7" ht="25.5">
      <c r="A80" s="82">
        <f t="shared" si="27"/>
        <v>76</v>
      </c>
      <c r="B80" s="83"/>
      <c r="C80" s="84" t="s">
        <v>760</v>
      </c>
      <c r="D80" s="83" t="s">
        <v>19</v>
      </c>
      <c r="E80" s="86" t="s">
        <v>19</v>
      </c>
      <c r="F80" s="95" t="s">
        <v>19</v>
      </c>
      <c r="G80" s="115" t="s">
        <v>19</v>
      </c>
    </row>
    <row r="81" spans="1:7">
      <c r="A81" s="82">
        <f t="shared" si="27"/>
        <v>77</v>
      </c>
      <c r="B81" s="83"/>
      <c r="C81" s="84" t="s">
        <v>761</v>
      </c>
      <c r="D81" s="83" t="s">
        <v>60</v>
      </c>
      <c r="E81" s="86">
        <v>1</v>
      </c>
      <c r="F81" s="86"/>
      <c r="G81" s="115">
        <f t="shared" ref="G81:G83" si="31">ROUND(E81*F81,2)</f>
        <v>0</v>
      </c>
    </row>
    <row r="82" spans="1:7">
      <c r="A82" s="82">
        <f t="shared" si="27"/>
        <v>78</v>
      </c>
      <c r="B82" s="83"/>
      <c r="C82" s="84" t="s">
        <v>762</v>
      </c>
      <c r="D82" s="83" t="s">
        <v>60</v>
      </c>
      <c r="E82" s="95">
        <v>1</v>
      </c>
      <c r="F82" s="86"/>
      <c r="G82" s="115">
        <f t="shared" si="31"/>
        <v>0</v>
      </c>
    </row>
    <row r="83" spans="1:7">
      <c r="A83" s="82">
        <f t="shared" si="27"/>
        <v>79</v>
      </c>
      <c r="B83" s="83"/>
      <c r="C83" s="84" t="s">
        <v>763</v>
      </c>
      <c r="D83" s="83" t="s">
        <v>60</v>
      </c>
      <c r="E83" s="95">
        <v>1</v>
      </c>
      <c r="F83" s="86"/>
      <c r="G83" s="115">
        <f t="shared" si="31"/>
        <v>0</v>
      </c>
    </row>
    <row r="84" spans="1:7" ht="25.5">
      <c r="A84" s="82">
        <f t="shared" si="27"/>
        <v>80</v>
      </c>
      <c r="B84" s="83"/>
      <c r="C84" s="84" t="s">
        <v>764</v>
      </c>
      <c r="D84" s="83" t="s">
        <v>19</v>
      </c>
      <c r="E84" s="86" t="s">
        <v>19</v>
      </c>
      <c r="F84" s="95" t="s">
        <v>19</v>
      </c>
      <c r="G84" s="115" t="s">
        <v>19</v>
      </c>
    </row>
    <row r="85" spans="1:7">
      <c r="A85" s="82">
        <f t="shared" si="27"/>
        <v>81</v>
      </c>
      <c r="B85" s="83"/>
      <c r="C85" s="84" t="s">
        <v>765</v>
      </c>
      <c r="D85" s="83" t="s">
        <v>53</v>
      </c>
      <c r="E85" s="86">
        <v>19</v>
      </c>
      <c r="F85" s="86"/>
      <c r="G85" s="115">
        <f t="shared" ref="G85:G87" si="32">ROUND(E85*F85,2)</f>
        <v>0</v>
      </c>
    </row>
    <row r="86" spans="1:7">
      <c r="A86" s="82">
        <f t="shared" si="27"/>
        <v>82</v>
      </c>
      <c r="B86" s="83"/>
      <c r="C86" s="84" t="s">
        <v>766</v>
      </c>
      <c r="D86" s="83" t="s">
        <v>53</v>
      </c>
      <c r="E86" s="86">
        <v>62</v>
      </c>
      <c r="F86" s="86"/>
      <c r="G86" s="115">
        <f t="shared" si="32"/>
        <v>0</v>
      </c>
    </row>
    <row r="87" spans="1:7" ht="26.25" thickBot="1">
      <c r="A87" s="82">
        <f t="shared" si="27"/>
        <v>83</v>
      </c>
      <c r="B87" s="83"/>
      <c r="C87" s="84" t="s">
        <v>767</v>
      </c>
      <c r="D87" s="83" t="s">
        <v>60</v>
      </c>
      <c r="E87" s="86">
        <v>960</v>
      </c>
      <c r="F87" s="86"/>
      <c r="G87" s="115">
        <f t="shared" si="32"/>
        <v>0</v>
      </c>
    </row>
    <row r="88" spans="1:7" ht="13.5" thickBot="1">
      <c r="A88" s="394" t="s">
        <v>24</v>
      </c>
      <c r="B88" s="395"/>
      <c r="C88" s="395"/>
      <c r="D88" s="395"/>
      <c r="E88" s="395"/>
      <c r="F88" s="395"/>
      <c r="G88" s="96">
        <f>SUM(G5:G87)</f>
        <v>0</v>
      </c>
    </row>
  </sheetData>
  <mergeCells count="9">
    <mergeCell ref="A88:F88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9"/>
  <sheetViews>
    <sheetView view="pageBreakPreview" topLeftCell="A11" zoomScaleNormal="100" zoomScaleSheetLayoutView="100" workbookViewId="0">
      <selection activeCell="G19" sqref="G19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32" customWidth="1"/>
    <col min="7" max="7" width="14.2851562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768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 ht="30" customHeight="1">
      <c r="A5" s="101">
        <v>1</v>
      </c>
      <c r="B5" s="54" t="s">
        <v>277</v>
      </c>
      <c r="C5" s="102" t="s">
        <v>278</v>
      </c>
      <c r="D5" s="103" t="s">
        <v>19</v>
      </c>
      <c r="E5" s="103" t="s">
        <v>19</v>
      </c>
      <c r="F5" s="104" t="s">
        <v>19</v>
      </c>
      <c r="G5" s="105" t="s">
        <v>19</v>
      </c>
    </row>
    <row r="6" spans="1:7" ht="30" customHeight="1">
      <c r="A6" s="117">
        <f>A5+1</f>
        <v>2</v>
      </c>
      <c r="B6" s="93"/>
      <c r="C6" s="121" t="s">
        <v>302</v>
      </c>
      <c r="D6" s="93" t="s">
        <v>19</v>
      </c>
      <c r="E6" s="108" t="s">
        <v>19</v>
      </c>
      <c r="F6" s="118" t="s">
        <v>19</v>
      </c>
      <c r="G6" s="119" t="s">
        <v>19</v>
      </c>
    </row>
    <row r="7" spans="1:7" ht="30" customHeight="1">
      <c r="A7" s="82">
        <f t="shared" ref="A7:A18" si="0">A6+1</f>
        <v>3</v>
      </c>
      <c r="B7" s="83"/>
      <c r="C7" s="84" t="s">
        <v>307</v>
      </c>
      <c r="D7" s="83" t="s">
        <v>19</v>
      </c>
      <c r="E7" s="86" t="s">
        <v>19</v>
      </c>
      <c r="F7" s="108" t="s">
        <v>19</v>
      </c>
      <c r="G7" s="109" t="s">
        <v>19</v>
      </c>
    </row>
    <row r="8" spans="1:7" ht="30" customHeight="1">
      <c r="A8" s="82">
        <f t="shared" si="0"/>
        <v>4</v>
      </c>
      <c r="B8" s="83"/>
      <c r="C8" s="84" t="s">
        <v>308</v>
      </c>
      <c r="D8" s="83" t="s">
        <v>53</v>
      </c>
      <c r="E8" s="86">
        <v>134</v>
      </c>
      <c r="F8" s="86"/>
      <c r="G8" s="115">
        <f t="shared" ref="G8" si="1">ROUND(E8*F8,2)</f>
        <v>0</v>
      </c>
    </row>
    <row r="9" spans="1:7" ht="30" customHeight="1">
      <c r="A9" s="82">
        <f t="shared" si="0"/>
        <v>5</v>
      </c>
      <c r="B9" s="83"/>
      <c r="C9" s="84" t="s">
        <v>309</v>
      </c>
      <c r="D9" s="83" t="s">
        <v>53</v>
      </c>
      <c r="E9" s="95">
        <v>20</v>
      </c>
      <c r="F9" s="86"/>
      <c r="G9" s="115">
        <f t="shared" ref="G9:G17" si="2">ROUND(E9*F9,2)</f>
        <v>0</v>
      </c>
    </row>
    <row r="10" spans="1:7" ht="30" customHeight="1">
      <c r="A10" s="82">
        <f t="shared" si="0"/>
        <v>6</v>
      </c>
      <c r="B10" s="83"/>
      <c r="C10" s="84" t="s">
        <v>310</v>
      </c>
      <c r="D10" s="83" t="s">
        <v>53</v>
      </c>
      <c r="E10" s="86">
        <v>20</v>
      </c>
      <c r="F10" s="86"/>
      <c r="G10" s="115">
        <f t="shared" si="2"/>
        <v>0</v>
      </c>
    </row>
    <row r="11" spans="1:7" ht="30" customHeight="1">
      <c r="A11" s="82">
        <f t="shared" si="0"/>
        <v>7</v>
      </c>
      <c r="B11" s="83"/>
      <c r="C11" s="84" t="s">
        <v>311</v>
      </c>
      <c r="D11" s="83" t="s">
        <v>53</v>
      </c>
      <c r="E11" s="86">
        <v>20</v>
      </c>
      <c r="F11" s="86"/>
      <c r="G11" s="115">
        <f t="shared" si="2"/>
        <v>0</v>
      </c>
    </row>
    <row r="12" spans="1:7" ht="30" customHeight="1">
      <c r="A12" s="82">
        <f t="shared" si="0"/>
        <v>8</v>
      </c>
      <c r="B12" s="83"/>
      <c r="C12" s="84" t="s">
        <v>312</v>
      </c>
      <c r="D12" s="83" t="s">
        <v>60</v>
      </c>
      <c r="E12" s="86">
        <v>3</v>
      </c>
      <c r="F12" s="86"/>
      <c r="G12" s="115">
        <f t="shared" si="2"/>
        <v>0</v>
      </c>
    </row>
    <row r="13" spans="1:7" ht="64.5" customHeight="1">
      <c r="A13" s="82">
        <f t="shared" si="0"/>
        <v>9</v>
      </c>
      <c r="B13" s="83"/>
      <c r="C13" s="84" t="s">
        <v>317</v>
      </c>
      <c r="D13" s="83" t="s">
        <v>53</v>
      </c>
      <c r="E13" s="86">
        <v>16</v>
      </c>
      <c r="F13" s="86"/>
      <c r="G13" s="115">
        <f t="shared" si="2"/>
        <v>0</v>
      </c>
    </row>
    <row r="14" spans="1:7" ht="211.5" customHeight="1">
      <c r="A14" s="82">
        <f t="shared" si="0"/>
        <v>10</v>
      </c>
      <c r="B14" s="83"/>
      <c r="C14" s="84" t="s">
        <v>318</v>
      </c>
      <c r="D14" s="83" t="s">
        <v>60</v>
      </c>
      <c r="E14" s="86">
        <v>1</v>
      </c>
      <c r="F14" s="86"/>
      <c r="G14" s="115">
        <f t="shared" si="2"/>
        <v>0</v>
      </c>
    </row>
    <row r="15" spans="1:7" ht="42.75" customHeight="1">
      <c r="A15" s="82">
        <f t="shared" si="0"/>
        <v>11</v>
      </c>
      <c r="B15" s="83"/>
      <c r="C15" s="84" t="s">
        <v>313</v>
      </c>
      <c r="D15" s="83" t="s">
        <v>35</v>
      </c>
      <c r="E15" s="86">
        <v>2</v>
      </c>
      <c r="F15" s="86"/>
      <c r="G15" s="115">
        <f t="shared" si="2"/>
        <v>0</v>
      </c>
    </row>
    <row r="16" spans="1:7" ht="61.15" customHeight="1">
      <c r="A16" s="82">
        <f t="shared" si="0"/>
        <v>12</v>
      </c>
      <c r="B16" s="111"/>
      <c r="C16" s="84" t="s">
        <v>314</v>
      </c>
      <c r="D16" s="111" t="s">
        <v>60</v>
      </c>
      <c r="E16" s="86">
        <v>4</v>
      </c>
      <c r="F16" s="86"/>
      <c r="G16" s="115">
        <f t="shared" si="2"/>
        <v>0</v>
      </c>
    </row>
    <row r="17" spans="1:7" ht="30" customHeight="1">
      <c r="A17" s="82">
        <f t="shared" si="0"/>
        <v>13</v>
      </c>
      <c r="B17" s="83"/>
      <c r="C17" s="84" t="s">
        <v>315</v>
      </c>
      <c r="D17" s="111" t="s">
        <v>60</v>
      </c>
      <c r="E17" s="86">
        <v>1</v>
      </c>
      <c r="F17" s="86"/>
      <c r="G17" s="115">
        <f t="shared" si="2"/>
        <v>0</v>
      </c>
    </row>
    <row r="18" spans="1:7" ht="30" customHeight="1" thickBot="1">
      <c r="A18" s="82">
        <f t="shared" si="0"/>
        <v>14</v>
      </c>
      <c r="B18" s="83"/>
      <c r="C18" s="84" t="s">
        <v>316</v>
      </c>
      <c r="D18" s="111" t="s">
        <v>60</v>
      </c>
      <c r="E18" s="86">
        <v>1</v>
      </c>
      <c r="F18" s="86"/>
      <c r="G18" s="115">
        <f t="shared" ref="G18" si="3">ROUND(E18*F18,2)</f>
        <v>0</v>
      </c>
    </row>
    <row r="19" spans="1:7" ht="30" customHeight="1" thickBot="1">
      <c r="A19" s="394" t="s">
        <v>24</v>
      </c>
      <c r="B19" s="395"/>
      <c r="C19" s="395"/>
      <c r="D19" s="395"/>
      <c r="E19" s="395"/>
      <c r="F19" s="395"/>
      <c r="G19" s="96">
        <f>SUM(G8:G18)</f>
        <v>0</v>
      </c>
    </row>
  </sheetData>
  <mergeCells count="9">
    <mergeCell ref="A19:F19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7"/>
  <sheetViews>
    <sheetView view="pageBreakPreview" zoomScale="70" zoomScaleNormal="100" zoomScaleSheetLayoutView="70" workbookViewId="0">
      <pane xSplit="5" ySplit="4" topLeftCell="F22" activePane="bottomRight" state="frozen"/>
      <selection pane="topRight" activeCell="F1" sqref="F1"/>
      <selection pane="bottomLeft" activeCell="A5" sqref="A5"/>
      <selection pane="bottomRight" activeCell="G27" sqref="G27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32" customWidth="1"/>
    <col min="7" max="7" width="14.2851562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319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 ht="30" customHeight="1">
      <c r="A5" s="101">
        <v>1</v>
      </c>
      <c r="B5" s="54" t="s">
        <v>320</v>
      </c>
      <c r="C5" s="102" t="s">
        <v>321</v>
      </c>
      <c r="D5" s="103" t="s">
        <v>19</v>
      </c>
      <c r="E5" s="103" t="s">
        <v>19</v>
      </c>
      <c r="F5" s="104" t="s">
        <v>19</v>
      </c>
      <c r="G5" s="105" t="s">
        <v>19</v>
      </c>
    </row>
    <row r="6" spans="1:7" ht="30" customHeight="1">
      <c r="A6" s="117">
        <f t="shared" ref="A6:A26" si="0">A5+1</f>
        <v>2</v>
      </c>
      <c r="B6" s="93"/>
      <c r="C6" s="121" t="s">
        <v>302</v>
      </c>
      <c r="D6" s="93" t="s">
        <v>19</v>
      </c>
      <c r="E6" s="108" t="s">
        <v>19</v>
      </c>
      <c r="F6" s="108" t="s">
        <v>19</v>
      </c>
      <c r="G6" s="109" t="s">
        <v>19</v>
      </c>
    </row>
    <row r="7" spans="1:7" ht="25.5">
      <c r="A7" s="80">
        <f t="shared" si="0"/>
        <v>3</v>
      </c>
      <c r="B7" s="86"/>
      <c r="C7" s="84" t="s">
        <v>769</v>
      </c>
      <c r="D7" s="83" t="s">
        <v>60</v>
      </c>
      <c r="E7" s="86">
        <v>18</v>
      </c>
      <c r="F7" s="86"/>
      <c r="G7" s="115">
        <f t="shared" ref="G7:G12" si="1">ROUND(E7*F7,2)</f>
        <v>0</v>
      </c>
    </row>
    <row r="8" spans="1:7" ht="25.5">
      <c r="A8" s="80">
        <f t="shared" si="0"/>
        <v>4</v>
      </c>
      <c r="B8" s="83"/>
      <c r="C8" s="84" t="s">
        <v>770</v>
      </c>
      <c r="D8" s="83" t="s">
        <v>60</v>
      </c>
      <c r="E8" s="86">
        <v>20</v>
      </c>
      <c r="F8" s="86"/>
      <c r="G8" s="115">
        <f t="shared" si="1"/>
        <v>0</v>
      </c>
    </row>
    <row r="9" spans="1:7" ht="25.5">
      <c r="A9" s="80">
        <f t="shared" si="0"/>
        <v>5</v>
      </c>
      <c r="B9" s="83"/>
      <c r="C9" s="248" t="s">
        <v>771</v>
      </c>
      <c r="D9" s="83" t="s">
        <v>60</v>
      </c>
      <c r="E9" s="86">
        <v>36</v>
      </c>
      <c r="F9" s="86"/>
      <c r="G9" s="115">
        <f t="shared" si="1"/>
        <v>0</v>
      </c>
    </row>
    <row r="10" spans="1:7" ht="193.5" customHeight="1">
      <c r="A10" s="80">
        <f t="shared" si="0"/>
        <v>6</v>
      </c>
      <c r="B10" s="83"/>
      <c r="C10" s="84" t="s">
        <v>772</v>
      </c>
      <c r="D10" s="83" t="s">
        <v>60</v>
      </c>
      <c r="E10" s="86">
        <v>21</v>
      </c>
      <c r="F10" s="86"/>
      <c r="G10" s="115">
        <f t="shared" si="1"/>
        <v>0</v>
      </c>
    </row>
    <row r="11" spans="1:7" ht="191.1" customHeight="1">
      <c r="A11" s="82">
        <f t="shared" si="0"/>
        <v>7</v>
      </c>
      <c r="B11" s="93"/>
      <c r="C11" s="84" t="s">
        <v>773</v>
      </c>
      <c r="D11" s="83" t="s">
        <v>60</v>
      </c>
      <c r="E11" s="86">
        <v>4</v>
      </c>
      <c r="F11" s="86"/>
      <c r="G11" s="115">
        <f t="shared" si="1"/>
        <v>0</v>
      </c>
    </row>
    <row r="12" spans="1:7" ht="215.65" customHeight="1">
      <c r="A12" s="82">
        <f t="shared" si="0"/>
        <v>8</v>
      </c>
      <c r="B12" s="94"/>
      <c r="C12" s="84" t="s">
        <v>774</v>
      </c>
      <c r="D12" s="83" t="s">
        <v>60</v>
      </c>
      <c r="E12" s="95">
        <v>6</v>
      </c>
      <c r="F12" s="86"/>
      <c r="G12" s="115">
        <f t="shared" si="1"/>
        <v>0</v>
      </c>
    </row>
    <row r="13" spans="1:7" ht="236.65" customHeight="1">
      <c r="A13" s="82">
        <f t="shared" si="0"/>
        <v>9</v>
      </c>
      <c r="B13" s="83"/>
      <c r="C13" s="84" t="s">
        <v>775</v>
      </c>
      <c r="D13" s="83" t="s">
        <v>60</v>
      </c>
      <c r="E13" s="86">
        <v>1</v>
      </c>
      <c r="F13" s="86"/>
      <c r="G13" s="115">
        <f t="shared" ref="G13" si="2">ROUND(E13*F13,2)</f>
        <v>0</v>
      </c>
    </row>
    <row r="14" spans="1:7" ht="30" customHeight="1">
      <c r="A14" s="82">
        <f t="shared" si="0"/>
        <v>10</v>
      </c>
      <c r="B14" s="83"/>
      <c r="C14" s="84" t="s">
        <v>290</v>
      </c>
      <c r="D14" s="83" t="s">
        <v>19</v>
      </c>
      <c r="E14" s="86" t="s">
        <v>19</v>
      </c>
      <c r="F14" s="95" t="s">
        <v>19</v>
      </c>
      <c r="G14" s="42" t="s">
        <v>19</v>
      </c>
    </row>
    <row r="15" spans="1:7" s="1" customFormat="1" ht="30" customHeight="1">
      <c r="A15" s="82">
        <f t="shared" si="0"/>
        <v>11</v>
      </c>
      <c r="B15" s="83"/>
      <c r="C15" s="84" t="s">
        <v>322</v>
      </c>
      <c r="D15" s="83" t="s">
        <v>53</v>
      </c>
      <c r="E15" s="86">
        <v>1320</v>
      </c>
      <c r="F15" s="86"/>
      <c r="G15" s="115">
        <f t="shared" ref="G15" si="3">ROUND(E15*F15,2)</f>
        <v>0</v>
      </c>
    </row>
    <row r="16" spans="1:7" s="1" customFormat="1" ht="30" customHeight="1">
      <c r="A16" s="82">
        <f t="shared" si="0"/>
        <v>12</v>
      </c>
      <c r="B16" s="83"/>
      <c r="C16" s="84" t="s">
        <v>776</v>
      </c>
      <c r="D16" s="83" t="s">
        <v>53</v>
      </c>
      <c r="E16" s="86">
        <v>390</v>
      </c>
      <c r="F16" s="86"/>
      <c r="G16" s="115">
        <f t="shared" ref="G16" si="4">ROUND(E16*F16,2)</f>
        <v>0</v>
      </c>
    </row>
    <row r="17" spans="1:7" ht="30" customHeight="1">
      <c r="A17" s="82">
        <f t="shared" si="0"/>
        <v>13</v>
      </c>
      <c r="B17" s="83"/>
      <c r="C17" s="84" t="s">
        <v>803</v>
      </c>
      <c r="D17" s="83" t="s">
        <v>53</v>
      </c>
      <c r="E17" s="86">
        <v>1120</v>
      </c>
      <c r="F17" s="86"/>
      <c r="G17" s="115">
        <f t="shared" ref="G17:G18" si="5">ROUND(E17*F17,2)</f>
        <v>0</v>
      </c>
    </row>
    <row r="18" spans="1:7" ht="30" customHeight="1">
      <c r="A18" s="82">
        <f t="shared" si="0"/>
        <v>14</v>
      </c>
      <c r="B18" s="83"/>
      <c r="C18" s="84" t="s">
        <v>804</v>
      </c>
      <c r="D18" s="83" t="s">
        <v>60</v>
      </c>
      <c r="E18" s="86">
        <v>4</v>
      </c>
      <c r="F18" s="86"/>
      <c r="G18" s="115">
        <f t="shared" si="5"/>
        <v>0</v>
      </c>
    </row>
    <row r="19" spans="1:7" ht="70.5" customHeight="1">
      <c r="A19" s="82">
        <f t="shared" si="0"/>
        <v>15</v>
      </c>
      <c r="B19" s="83"/>
      <c r="C19" s="84" t="s">
        <v>805</v>
      </c>
      <c r="D19" s="83" t="s">
        <v>53</v>
      </c>
      <c r="E19" s="86">
        <v>620</v>
      </c>
      <c r="F19" s="86"/>
      <c r="G19" s="115">
        <f t="shared" ref="G19:G21" si="6">ROUND(E19*F19,2)</f>
        <v>0</v>
      </c>
    </row>
    <row r="20" spans="1:7" ht="119.65" customHeight="1">
      <c r="A20" s="82">
        <f t="shared" si="0"/>
        <v>16</v>
      </c>
      <c r="B20" s="83"/>
      <c r="C20" s="84" t="s">
        <v>806</v>
      </c>
      <c r="D20" s="83" t="s">
        <v>60</v>
      </c>
      <c r="E20" s="86">
        <v>1</v>
      </c>
      <c r="F20" s="86"/>
      <c r="G20" s="115">
        <f t="shared" si="6"/>
        <v>0</v>
      </c>
    </row>
    <row r="21" spans="1:7" ht="54" customHeight="1">
      <c r="A21" s="82">
        <f t="shared" si="0"/>
        <v>17</v>
      </c>
      <c r="B21" s="83"/>
      <c r="C21" s="84" t="s">
        <v>723</v>
      </c>
      <c r="D21" s="83" t="s">
        <v>53</v>
      </c>
      <c r="E21" s="86">
        <v>1200</v>
      </c>
      <c r="F21" s="86"/>
      <c r="G21" s="115">
        <f t="shared" si="6"/>
        <v>0</v>
      </c>
    </row>
    <row r="22" spans="1:7" ht="54" customHeight="1">
      <c r="A22" s="82">
        <f t="shared" si="0"/>
        <v>18</v>
      </c>
      <c r="B22" s="83"/>
      <c r="C22" s="84" t="s">
        <v>293</v>
      </c>
      <c r="D22" s="83" t="s">
        <v>19</v>
      </c>
      <c r="E22" s="86" t="s">
        <v>19</v>
      </c>
      <c r="F22" s="95" t="s">
        <v>19</v>
      </c>
      <c r="G22" s="42" t="s">
        <v>19</v>
      </c>
    </row>
    <row r="23" spans="1:7" ht="54" customHeight="1">
      <c r="A23" s="82">
        <f t="shared" si="0"/>
        <v>19</v>
      </c>
      <c r="B23" s="83"/>
      <c r="C23" s="84" t="s">
        <v>323</v>
      </c>
      <c r="D23" s="83" t="s">
        <v>53</v>
      </c>
      <c r="E23" s="86">
        <v>1200</v>
      </c>
      <c r="F23" s="86"/>
      <c r="G23" s="115">
        <f t="shared" ref="G23:G26" si="7">ROUND(E23*F23,2)</f>
        <v>0</v>
      </c>
    </row>
    <row r="24" spans="1:7" ht="54" customHeight="1">
      <c r="A24" s="82">
        <f t="shared" si="0"/>
        <v>20</v>
      </c>
      <c r="B24" s="83"/>
      <c r="C24" s="84" t="s">
        <v>324</v>
      </c>
      <c r="D24" s="83" t="s">
        <v>53</v>
      </c>
      <c r="E24" s="86">
        <v>50</v>
      </c>
      <c r="F24" s="86"/>
      <c r="G24" s="115">
        <f t="shared" si="7"/>
        <v>0</v>
      </c>
    </row>
    <row r="25" spans="1:7" ht="54" customHeight="1">
      <c r="A25" s="82">
        <f t="shared" si="0"/>
        <v>21</v>
      </c>
      <c r="B25" s="83"/>
      <c r="C25" s="84" t="s">
        <v>807</v>
      </c>
      <c r="D25" s="83" t="s">
        <v>60</v>
      </c>
      <c r="E25" s="86">
        <v>7</v>
      </c>
      <c r="F25" s="86"/>
      <c r="G25" s="115">
        <f t="shared" si="7"/>
        <v>0</v>
      </c>
    </row>
    <row r="26" spans="1:7" ht="54" customHeight="1" thickBot="1">
      <c r="A26" s="82">
        <f t="shared" si="0"/>
        <v>22</v>
      </c>
      <c r="B26" s="83"/>
      <c r="C26" s="84" t="s">
        <v>325</v>
      </c>
      <c r="D26" s="83" t="s">
        <v>60</v>
      </c>
      <c r="E26" s="86">
        <v>1</v>
      </c>
      <c r="F26" s="86"/>
      <c r="G26" s="115">
        <f t="shared" si="7"/>
        <v>0</v>
      </c>
    </row>
    <row r="27" spans="1:7" ht="30" customHeight="1" thickBot="1">
      <c r="A27" s="394" t="s">
        <v>24</v>
      </c>
      <c r="B27" s="395"/>
      <c r="C27" s="395"/>
      <c r="D27" s="395"/>
      <c r="E27" s="395"/>
      <c r="F27" s="395"/>
      <c r="G27" s="96">
        <f>SUM(G5:G26)</f>
        <v>0</v>
      </c>
    </row>
  </sheetData>
  <mergeCells count="9">
    <mergeCell ref="A27:F27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8"/>
  <sheetViews>
    <sheetView view="pageBreakPreview" zoomScale="115" zoomScaleNormal="100" zoomScaleSheetLayoutView="115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G28" sqref="G28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32" customWidth="1"/>
    <col min="7" max="7" width="14.2851562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489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 ht="30" customHeight="1">
      <c r="A5" s="101">
        <v>1</v>
      </c>
      <c r="B5" s="103" t="s">
        <v>490</v>
      </c>
      <c r="C5" s="55" t="s">
        <v>491</v>
      </c>
      <c r="D5" s="103" t="s">
        <v>19</v>
      </c>
      <c r="E5" s="103" t="s">
        <v>19</v>
      </c>
      <c r="F5" s="104" t="s">
        <v>19</v>
      </c>
      <c r="G5" s="105" t="s">
        <v>19</v>
      </c>
    </row>
    <row r="6" spans="1:7" ht="25.5">
      <c r="A6" s="82">
        <f t="shared" ref="A6:A27" si="0">A5+1</f>
        <v>2</v>
      </c>
      <c r="B6" s="83"/>
      <c r="C6" s="84" t="s">
        <v>492</v>
      </c>
      <c r="D6" s="83" t="s">
        <v>53</v>
      </c>
      <c r="E6" s="86">
        <v>194</v>
      </c>
      <c r="F6" s="86"/>
      <c r="G6" s="115">
        <f t="shared" ref="G6:G27" si="1">ROUND(E6*F6,2)</f>
        <v>0</v>
      </c>
    </row>
    <row r="7" spans="1:7" ht="25.5">
      <c r="A7" s="82">
        <f t="shared" si="0"/>
        <v>3</v>
      </c>
      <c r="B7" s="83"/>
      <c r="C7" s="84" t="s">
        <v>493</v>
      </c>
      <c r="D7" s="83" t="s">
        <v>53</v>
      </c>
      <c r="E7" s="86">
        <v>139</v>
      </c>
      <c r="F7" s="86"/>
      <c r="G7" s="115">
        <f t="shared" si="1"/>
        <v>0</v>
      </c>
    </row>
    <row r="8" spans="1:7" ht="25.5">
      <c r="A8" s="82">
        <f t="shared" si="0"/>
        <v>4</v>
      </c>
      <c r="B8" s="93"/>
      <c r="C8" s="84" t="s">
        <v>494</v>
      </c>
      <c r="D8" s="83" t="s">
        <v>53</v>
      </c>
      <c r="E8" s="86">
        <v>30</v>
      </c>
      <c r="F8" s="86"/>
      <c r="G8" s="115">
        <f t="shared" si="1"/>
        <v>0</v>
      </c>
    </row>
    <row r="9" spans="1:7" ht="25.5">
      <c r="A9" s="82">
        <f t="shared" si="0"/>
        <v>5</v>
      </c>
      <c r="B9" s="83"/>
      <c r="C9" s="84" t="s">
        <v>495</v>
      </c>
      <c r="D9" s="83" t="s">
        <v>53</v>
      </c>
      <c r="E9" s="86">
        <v>9</v>
      </c>
      <c r="F9" s="86"/>
      <c r="G9" s="115">
        <f t="shared" si="1"/>
        <v>0</v>
      </c>
    </row>
    <row r="10" spans="1:7" ht="30" customHeight="1">
      <c r="A10" s="82">
        <f t="shared" si="0"/>
        <v>6</v>
      </c>
      <c r="B10" s="94"/>
      <c r="C10" s="84" t="s">
        <v>496</v>
      </c>
      <c r="D10" s="83" t="s">
        <v>53</v>
      </c>
      <c r="E10" s="95">
        <v>7</v>
      </c>
      <c r="F10" s="86"/>
      <c r="G10" s="115">
        <f t="shared" si="1"/>
        <v>0</v>
      </c>
    </row>
    <row r="11" spans="1:7" ht="30" customHeight="1">
      <c r="A11" s="82">
        <f t="shared" si="0"/>
        <v>7</v>
      </c>
      <c r="B11" s="83"/>
      <c r="C11" s="84" t="s">
        <v>497</v>
      </c>
      <c r="D11" s="83" t="s">
        <v>53</v>
      </c>
      <c r="E11" s="86">
        <v>11</v>
      </c>
      <c r="F11" s="86"/>
      <c r="G11" s="115">
        <f t="shared" si="1"/>
        <v>0</v>
      </c>
    </row>
    <row r="12" spans="1:7" ht="47.25" customHeight="1">
      <c r="A12" s="80">
        <f t="shared" si="0"/>
        <v>8</v>
      </c>
      <c r="B12" s="94"/>
      <c r="C12" s="84" t="s">
        <v>777</v>
      </c>
      <c r="D12" s="83" t="s">
        <v>53</v>
      </c>
      <c r="E12" s="95">
        <v>50</v>
      </c>
      <c r="F12" s="86"/>
      <c r="G12" s="115">
        <f t="shared" si="1"/>
        <v>0</v>
      </c>
    </row>
    <row r="13" spans="1:7" ht="30" customHeight="1">
      <c r="A13" s="82">
        <f t="shared" si="0"/>
        <v>9</v>
      </c>
      <c r="B13" s="94"/>
      <c r="C13" s="84" t="s">
        <v>498</v>
      </c>
      <c r="D13" s="83" t="s">
        <v>60</v>
      </c>
      <c r="E13" s="95">
        <v>3</v>
      </c>
      <c r="F13" s="86"/>
      <c r="G13" s="115">
        <f t="shared" si="1"/>
        <v>0</v>
      </c>
    </row>
    <row r="14" spans="1:7" ht="30" customHeight="1">
      <c r="A14" s="82">
        <f t="shared" si="0"/>
        <v>10</v>
      </c>
      <c r="B14" s="94"/>
      <c r="C14" s="84" t="s">
        <v>499</v>
      </c>
      <c r="D14" s="83" t="s">
        <v>60</v>
      </c>
      <c r="E14" s="95">
        <v>2</v>
      </c>
      <c r="F14" s="86"/>
      <c r="G14" s="115">
        <f t="shared" si="1"/>
        <v>0</v>
      </c>
    </row>
    <row r="15" spans="1:7" ht="30" customHeight="1">
      <c r="A15" s="82">
        <f t="shared" si="0"/>
        <v>11</v>
      </c>
      <c r="B15" s="94"/>
      <c r="C15" s="84" t="s">
        <v>500</v>
      </c>
      <c r="D15" s="83" t="s">
        <v>60</v>
      </c>
      <c r="E15" s="95">
        <v>2</v>
      </c>
      <c r="F15" s="86"/>
      <c r="G15" s="115">
        <f t="shared" si="1"/>
        <v>0</v>
      </c>
    </row>
    <row r="16" spans="1:7" ht="30" customHeight="1">
      <c r="A16" s="82">
        <f t="shared" si="0"/>
        <v>12</v>
      </c>
      <c r="B16" s="94"/>
      <c r="C16" s="84" t="s">
        <v>501</v>
      </c>
      <c r="D16" s="83" t="s">
        <v>60</v>
      </c>
      <c r="E16" s="95">
        <v>4</v>
      </c>
      <c r="F16" s="86"/>
      <c r="G16" s="115">
        <f t="shared" si="1"/>
        <v>0</v>
      </c>
    </row>
    <row r="17" spans="1:7" ht="61.5" customHeight="1">
      <c r="A17" s="82">
        <f t="shared" si="0"/>
        <v>13</v>
      </c>
      <c r="B17" s="94"/>
      <c r="C17" s="84" t="s">
        <v>778</v>
      </c>
      <c r="D17" s="83" t="s">
        <v>60</v>
      </c>
      <c r="E17" s="95">
        <v>1</v>
      </c>
      <c r="F17" s="86"/>
      <c r="G17" s="115">
        <f t="shared" si="1"/>
        <v>0</v>
      </c>
    </row>
    <row r="18" spans="1:7" ht="30" customHeight="1">
      <c r="A18" s="82">
        <f t="shared" si="0"/>
        <v>14</v>
      </c>
      <c r="B18" s="94"/>
      <c r="C18" s="84" t="s">
        <v>502</v>
      </c>
      <c r="D18" s="83" t="s">
        <v>60</v>
      </c>
      <c r="E18" s="95">
        <v>1</v>
      </c>
      <c r="F18" s="86"/>
      <c r="G18" s="115">
        <f t="shared" si="1"/>
        <v>0</v>
      </c>
    </row>
    <row r="19" spans="1:7" ht="30" customHeight="1">
      <c r="A19" s="82">
        <f t="shared" si="0"/>
        <v>15</v>
      </c>
      <c r="B19" s="94"/>
      <c r="C19" s="84" t="s">
        <v>503</v>
      </c>
      <c r="D19" s="83" t="s">
        <v>60</v>
      </c>
      <c r="E19" s="95">
        <v>2</v>
      </c>
      <c r="F19" s="86"/>
      <c r="G19" s="115">
        <f t="shared" si="1"/>
        <v>0</v>
      </c>
    </row>
    <row r="20" spans="1:7" ht="30" customHeight="1">
      <c r="A20" s="82">
        <f t="shared" si="0"/>
        <v>16</v>
      </c>
      <c r="B20" s="94"/>
      <c r="C20" s="84" t="s">
        <v>504</v>
      </c>
      <c r="D20" s="94" t="s">
        <v>60</v>
      </c>
      <c r="E20" s="95">
        <v>3</v>
      </c>
      <c r="F20" s="86"/>
      <c r="G20" s="115">
        <f t="shared" si="1"/>
        <v>0</v>
      </c>
    </row>
    <row r="21" spans="1:7" ht="30" customHeight="1">
      <c r="A21" s="82">
        <f t="shared" si="0"/>
        <v>17</v>
      </c>
      <c r="B21" s="94"/>
      <c r="C21" s="84" t="s">
        <v>505</v>
      </c>
      <c r="D21" s="94" t="s">
        <v>60</v>
      </c>
      <c r="E21" s="95">
        <v>1</v>
      </c>
      <c r="F21" s="86"/>
      <c r="G21" s="115">
        <f t="shared" si="1"/>
        <v>0</v>
      </c>
    </row>
    <row r="22" spans="1:7" ht="30" customHeight="1">
      <c r="A22" s="82">
        <f t="shared" si="0"/>
        <v>18</v>
      </c>
      <c r="B22" s="94"/>
      <c r="C22" s="84" t="s">
        <v>506</v>
      </c>
      <c r="D22" s="94" t="s">
        <v>60</v>
      </c>
      <c r="E22" s="95">
        <v>3</v>
      </c>
      <c r="F22" s="86"/>
      <c r="G22" s="115">
        <f t="shared" si="1"/>
        <v>0</v>
      </c>
    </row>
    <row r="23" spans="1:7" ht="30" customHeight="1">
      <c r="A23" s="82">
        <f t="shared" si="0"/>
        <v>19</v>
      </c>
      <c r="B23" s="94"/>
      <c r="C23" s="84" t="s">
        <v>507</v>
      </c>
      <c r="D23" s="94" t="s">
        <v>60</v>
      </c>
      <c r="E23" s="95">
        <v>4</v>
      </c>
      <c r="F23" s="86"/>
      <c r="G23" s="115">
        <f t="shared" si="1"/>
        <v>0</v>
      </c>
    </row>
    <row r="24" spans="1:7" ht="30" customHeight="1">
      <c r="A24" s="82">
        <f t="shared" si="0"/>
        <v>20</v>
      </c>
      <c r="B24" s="94"/>
      <c r="C24" s="84" t="s">
        <v>508</v>
      </c>
      <c r="D24" s="94" t="s">
        <v>60</v>
      </c>
      <c r="E24" s="95">
        <v>1</v>
      </c>
      <c r="F24" s="86"/>
      <c r="G24" s="115">
        <f t="shared" si="1"/>
        <v>0</v>
      </c>
    </row>
    <row r="25" spans="1:7" ht="25.5">
      <c r="A25" s="82">
        <f t="shared" si="0"/>
        <v>21</v>
      </c>
      <c r="B25" s="94"/>
      <c r="C25" s="84" t="s">
        <v>509</v>
      </c>
      <c r="D25" s="94" t="s">
        <v>60</v>
      </c>
      <c r="E25" s="95">
        <v>1</v>
      </c>
      <c r="F25" s="86"/>
      <c r="G25" s="115">
        <f t="shared" si="1"/>
        <v>0</v>
      </c>
    </row>
    <row r="26" spans="1:7" ht="42" customHeight="1">
      <c r="A26" s="82">
        <f t="shared" si="0"/>
        <v>22</v>
      </c>
      <c r="B26" s="94"/>
      <c r="C26" s="84" t="s">
        <v>510</v>
      </c>
      <c r="D26" s="94" t="s">
        <v>60</v>
      </c>
      <c r="E26" s="95">
        <v>10</v>
      </c>
      <c r="F26" s="86"/>
      <c r="G26" s="115">
        <f t="shared" si="1"/>
        <v>0</v>
      </c>
    </row>
    <row r="27" spans="1:7" ht="41.25" customHeight="1" thickBot="1">
      <c r="A27" s="82">
        <f t="shared" si="0"/>
        <v>23</v>
      </c>
      <c r="B27" s="94"/>
      <c r="C27" s="84" t="s">
        <v>511</v>
      </c>
      <c r="D27" s="94" t="s">
        <v>53</v>
      </c>
      <c r="E27" s="95">
        <v>426</v>
      </c>
      <c r="F27" s="86"/>
      <c r="G27" s="115">
        <f t="shared" si="1"/>
        <v>0</v>
      </c>
    </row>
    <row r="28" spans="1:7" ht="30" customHeight="1" thickBot="1">
      <c r="A28" s="394" t="s">
        <v>24</v>
      </c>
      <c r="B28" s="395"/>
      <c r="C28" s="395"/>
      <c r="D28" s="395"/>
      <c r="E28" s="395"/>
      <c r="F28" s="395"/>
      <c r="G28" s="96">
        <f>SUM(G6:G27)</f>
        <v>0</v>
      </c>
    </row>
  </sheetData>
  <mergeCells count="9">
    <mergeCell ref="A28:F28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5"/>
  <sheetViews>
    <sheetView view="pageBreakPreview" topLeftCell="A6" zoomScaleNormal="100" zoomScaleSheetLayoutView="100" workbookViewId="0">
      <selection activeCell="G15" sqref="G15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32" customWidth="1"/>
    <col min="7" max="7" width="14.2851562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512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 ht="30" customHeight="1">
      <c r="A5" s="101">
        <v>1</v>
      </c>
      <c r="B5" s="103" t="s">
        <v>490</v>
      </c>
      <c r="C5" s="55" t="s">
        <v>513</v>
      </c>
      <c r="D5" s="103" t="s">
        <v>19</v>
      </c>
      <c r="E5" s="103" t="s">
        <v>19</v>
      </c>
      <c r="F5" s="104" t="s">
        <v>19</v>
      </c>
      <c r="G5" s="105" t="s">
        <v>19</v>
      </c>
    </row>
    <row r="6" spans="1:7" ht="38.25">
      <c r="A6" s="82">
        <f>A5+1</f>
        <v>2</v>
      </c>
      <c r="B6" s="83"/>
      <c r="C6" s="84" t="s">
        <v>514</v>
      </c>
      <c r="D6" s="83" t="s">
        <v>53</v>
      </c>
      <c r="E6" s="86">
        <v>194</v>
      </c>
      <c r="F6" s="86"/>
      <c r="G6" s="115">
        <f t="shared" ref="G6:G14" si="0">ROUND(E6*F6,2)</f>
        <v>0</v>
      </c>
    </row>
    <row r="7" spans="1:7" ht="38.25">
      <c r="A7" s="82">
        <f>A6+1</f>
        <v>3</v>
      </c>
      <c r="B7" s="83"/>
      <c r="C7" s="84" t="s">
        <v>515</v>
      </c>
      <c r="D7" s="83" t="s">
        <v>53</v>
      </c>
      <c r="E7" s="86">
        <v>50</v>
      </c>
      <c r="F7" s="86"/>
      <c r="G7" s="115">
        <f t="shared" si="0"/>
        <v>0</v>
      </c>
    </row>
    <row r="8" spans="1:7" ht="38.25">
      <c r="A8" s="82">
        <f t="shared" ref="A8:A11" si="1">A7+1</f>
        <v>4</v>
      </c>
      <c r="B8" s="93"/>
      <c r="C8" s="84" t="s">
        <v>516</v>
      </c>
      <c r="D8" s="83" t="s">
        <v>53</v>
      </c>
      <c r="E8" s="86">
        <v>85</v>
      </c>
      <c r="F8" s="86"/>
      <c r="G8" s="115">
        <f t="shared" si="0"/>
        <v>0</v>
      </c>
    </row>
    <row r="9" spans="1:7" ht="63.75">
      <c r="A9" s="82">
        <f t="shared" si="1"/>
        <v>5</v>
      </c>
      <c r="B9" s="94"/>
      <c r="C9" s="172" t="s">
        <v>517</v>
      </c>
      <c r="D9" s="94" t="s">
        <v>60</v>
      </c>
      <c r="E9" s="95">
        <v>7</v>
      </c>
      <c r="F9" s="86"/>
      <c r="G9" s="115">
        <f t="shared" si="0"/>
        <v>0</v>
      </c>
    </row>
    <row r="10" spans="1:7" ht="25.15" customHeight="1">
      <c r="A10" s="82">
        <f t="shared" si="1"/>
        <v>6</v>
      </c>
      <c r="B10" s="83"/>
      <c r="C10" s="84" t="s">
        <v>518</v>
      </c>
      <c r="D10" s="83" t="s">
        <v>60</v>
      </c>
      <c r="E10" s="86">
        <v>1</v>
      </c>
      <c r="F10" s="86"/>
      <c r="G10" s="115">
        <f t="shared" si="0"/>
        <v>0</v>
      </c>
    </row>
    <row r="11" spans="1:7" ht="30" customHeight="1">
      <c r="A11" s="82">
        <f t="shared" si="1"/>
        <v>7</v>
      </c>
      <c r="B11" s="94"/>
      <c r="C11" s="84" t="s">
        <v>519</v>
      </c>
      <c r="D11" s="83" t="s">
        <v>60</v>
      </c>
      <c r="E11" s="95">
        <v>3</v>
      </c>
      <c r="F11" s="86"/>
      <c r="G11" s="115">
        <f t="shared" si="0"/>
        <v>0</v>
      </c>
    </row>
    <row r="12" spans="1:7" ht="38.25">
      <c r="A12" s="82">
        <f>A11+1</f>
        <v>8</v>
      </c>
      <c r="B12" s="83"/>
      <c r="C12" s="84" t="s">
        <v>520</v>
      </c>
      <c r="D12" s="83" t="s">
        <v>53</v>
      </c>
      <c r="E12" s="86">
        <v>3</v>
      </c>
      <c r="F12" s="86"/>
      <c r="G12" s="115">
        <f t="shared" si="0"/>
        <v>0</v>
      </c>
    </row>
    <row r="13" spans="1:7" ht="25.5">
      <c r="A13" s="82">
        <f>A12+1</f>
        <v>9</v>
      </c>
      <c r="B13" s="94"/>
      <c r="C13" s="84" t="s">
        <v>521</v>
      </c>
      <c r="D13" s="83" t="s">
        <v>60</v>
      </c>
      <c r="E13" s="95">
        <v>21</v>
      </c>
      <c r="F13" s="86"/>
      <c r="G13" s="115">
        <f t="shared" si="0"/>
        <v>0</v>
      </c>
    </row>
    <row r="14" spans="1:7" ht="39" thickBot="1">
      <c r="A14" s="82">
        <f>A13+1</f>
        <v>10</v>
      </c>
      <c r="B14" s="94"/>
      <c r="C14" s="84" t="s">
        <v>522</v>
      </c>
      <c r="D14" s="83" t="s">
        <v>53</v>
      </c>
      <c r="E14" s="95">
        <v>163</v>
      </c>
      <c r="F14" s="86"/>
      <c r="G14" s="115">
        <f t="shared" si="0"/>
        <v>0</v>
      </c>
    </row>
    <row r="15" spans="1:7" ht="30" customHeight="1" thickBot="1">
      <c r="A15" s="394" t="s">
        <v>24</v>
      </c>
      <c r="B15" s="395"/>
      <c r="C15" s="395"/>
      <c r="D15" s="395"/>
      <c r="E15" s="395"/>
      <c r="F15" s="395"/>
      <c r="G15" s="96">
        <f>SUM(G6:G14)</f>
        <v>0</v>
      </c>
    </row>
  </sheetData>
  <mergeCells count="9">
    <mergeCell ref="A15:F15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34"/>
  <sheetViews>
    <sheetView view="pageBreakPreview" zoomScale="115" zoomScaleNormal="100" zoomScaleSheetLayoutView="115" workbookViewId="0">
      <pane xSplit="5" ySplit="4" topLeftCell="F25" activePane="bottomRight" state="frozen"/>
      <selection pane="topRight" activeCell="G1" sqref="G1"/>
      <selection pane="bottomLeft" activeCell="A5" sqref="A5"/>
      <selection pane="bottomRight" activeCell="J32" sqref="I32:J32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273" customWidth="1"/>
    <col min="7" max="7" width="14.28515625" style="32" customWidth="1"/>
    <col min="8" max="16384" width="9.28515625" style="9"/>
  </cols>
  <sheetData>
    <row r="1" spans="1:7" ht="16.5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16.5" thickBot="1">
      <c r="A2" s="338" t="s">
        <v>523</v>
      </c>
      <c r="B2" s="396"/>
      <c r="C2" s="396"/>
      <c r="D2" s="396"/>
      <c r="E2" s="396"/>
      <c r="F2" s="396"/>
      <c r="G2" s="397"/>
    </row>
    <row r="3" spans="1:7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73" t="s">
        <v>15</v>
      </c>
      <c r="G3" s="366" t="s">
        <v>16</v>
      </c>
    </row>
    <row r="4" spans="1:7">
      <c r="A4" s="369"/>
      <c r="B4" s="370"/>
      <c r="C4" s="372"/>
      <c r="D4" s="68" t="s">
        <v>17</v>
      </c>
      <c r="E4" s="69" t="s">
        <v>18</v>
      </c>
      <c r="F4" s="374"/>
      <c r="G4" s="375"/>
    </row>
    <row r="5" spans="1:7">
      <c r="A5" s="101">
        <v>1</v>
      </c>
      <c r="B5" s="103" t="s">
        <v>524</v>
      </c>
      <c r="C5" s="55" t="s">
        <v>525</v>
      </c>
      <c r="D5" s="103" t="s">
        <v>19</v>
      </c>
      <c r="E5" s="103" t="s">
        <v>19</v>
      </c>
      <c r="F5" s="282" t="s">
        <v>19</v>
      </c>
      <c r="G5" s="105" t="s">
        <v>19</v>
      </c>
    </row>
    <row r="6" spans="1:7" ht="51">
      <c r="A6" s="117">
        <f>A5+1</f>
        <v>2</v>
      </c>
      <c r="B6" s="93"/>
      <c r="C6" s="121" t="s">
        <v>779</v>
      </c>
      <c r="D6" s="93" t="s">
        <v>19</v>
      </c>
      <c r="E6" s="108" t="s">
        <v>19</v>
      </c>
      <c r="F6" s="283" t="s">
        <v>19</v>
      </c>
      <c r="G6" s="42" t="s">
        <v>19</v>
      </c>
    </row>
    <row r="7" spans="1:7" ht="38.25">
      <c r="A7" s="80">
        <f>A6+1</f>
        <v>3</v>
      </c>
      <c r="B7" s="83"/>
      <c r="C7" s="84" t="s">
        <v>526</v>
      </c>
      <c r="D7" s="83" t="s">
        <v>53</v>
      </c>
      <c r="E7" s="86">
        <v>192</v>
      </c>
      <c r="F7" s="267"/>
      <c r="G7" s="115">
        <f t="shared" ref="G7:G27" si="0">ROUND(E7*F7,2)</f>
        <v>0</v>
      </c>
    </row>
    <row r="8" spans="1:7" ht="38.25">
      <c r="A8" s="82">
        <f t="shared" ref="A8:A33" si="1">A7+1</f>
        <v>4</v>
      </c>
      <c r="B8" s="83"/>
      <c r="C8" s="84" t="s">
        <v>527</v>
      </c>
      <c r="D8" s="83" t="s">
        <v>53</v>
      </c>
      <c r="E8" s="86">
        <v>81</v>
      </c>
      <c r="F8" s="267"/>
      <c r="G8" s="115">
        <f t="shared" si="0"/>
        <v>0</v>
      </c>
    </row>
    <row r="9" spans="1:7" ht="38.25">
      <c r="A9" s="80">
        <f t="shared" si="1"/>
        <v>5</v>
      </c>
      <c r="B9" s="93"/>
      <c r="C9" s="84" t="s">
        <v>528</v>
      </c>
      <c r="D9" s="83" t="s">
        <v>53</v>
      </c>
      <c r="E9" s="86">
        <v>255</v>
      </c>
      <c r="F9" s="267"/>
      <c r="G9" s="115">
        <f t="shared" si="0"/>
        <v>0</v>
      </c>
    </row>
    <row r="10" spans="1:7" ht="38.25">
      <c r="A10" s="82">
        <f t="shared" si="1"/>
        <v>6</v>
      </c>
      <c r="B10" s="83"/>
      <c r="C10" s="84" t="s">
        <v>541</v>
      </c>
      <c r="D10" s="83" t="s">
        <v>53</v>
      </c>
      <c r="E10" s="86">
        <v>44</v>
      </c>
      <c r="F10" s="267"/>
      <c r="G10" s="115">
        <f t="shared" si="0"/>
        <v>0</v>
      </c>
    </row>
    <row r="11" spans="1:7" ht="38.25">
      <c r="A11" s="80">
        <f t="shared" si="1"/>
        <v>7</v>
      </c>
      <c r="B11" s="83"/>
      <c r="C11" s="84" t="s">
        <v>529</v>
      </c>
      <c r="D11" s="83" t="s">
        <v>53</v>
      </c>
      <c r="E11" s="86">
        <v>131</v>
      </c>
      <c r="F11" s="267"/>
      <c r="G11" s="115">
        <f t="shared" si="0"/>
        <v>0</v>
      </c>
    </row>
    <row r="12" spans="1:7" ht="76.5">
      <c r="A12" s="82">
        <f t="shared" si="1"/>
        <v>8</v>
      </c>
      <c r="B12" s="83"/>
      <c r="C12" s="84" t="s">
        <v>532</v>
      </c>
      <c r="D12" s="83" t="s">
        <v>60</v>
      </c>
      <c r="E12" s="86">
        <v>29</v>
      </c>
      <c r="F12" s="267"/>
      <c r="G12" s="115">
        <f t="shared" si="0"/>
        <v>0</v>
      </c>
    </row>
    <row r="13" spans="1:7" ht="25.5">
      <c r="A13" s="80">
        <f t="shared" si="1"/>
        <v>9</v>
      </c>
      <c r="B13" s="83"/>
      <c r="C13" s="84" t="s">
        <v>535</v>
      </c>
      <c r="D13" s="83" t="s">
        <v>60</v>
      </c>
      <c r="E13" s="86">
        <v>49</v>
      </c>
      <c r="F13" s="267"/>
      <c r="G13" s="115">
        <f t="shared" si="0"/>
        <v>0</v>
      </c>
    </row>
    <row r="14" spans="1:7" ht="51">
      <c r="A14" s="82">
        <f t="shared" si="1"/>
        <v>10</v>
      </c>
      <c r="B14" s="93"/>
      <c r="C14" s="121" t="s">
        <v>779</v>
      </c>
      <c r="D14" s="93" t="s">
        <v>19</v>
      </c>
      <c r="E14" s="108" t="s">
        <v>19</v>
      </c>
      <c r="F14" s="283" t="s">
        <v>19</v>
      </c>
      <c r="G14" s="42" t="s">
        <v>19</v>
      </c>
    </row>
    <row r="15" spans="1:7" ht="38.25">
      <c r="A15" s="80">
        <f t="shared" si="1"/>
        <v>11</v>
      </c>
      <c r="B15" s="83"/>
      <c r="C15" s="84" t="s">
        <v>526</v>
      </c>
      <c r="D15" s="83" t="s">
        <v>53</v>
      </c>
      <c r="E15" s="86">
        <v>60</v>
      </c>
      <c r="F15" s="267"/>
      <c r="G15" s="115">
        <f t="shared" si="0"/>
        <v>0</v>
      </c>
    </row>
    <row r="16" spans="1:7" ht="38.25">
      <c r="A16" s="82">
        <f t="shared" si="1"/>
        <v>12</v>
      </c>
      <c r="B16" s="83"/>
      <c r="C16" s="84" t="s">
        <v>527</v>
      </c>
      <c r="D16" s="83" t="s">
        <v>53</v>
      </c>
      <c r="E16" s="86">
        <v>70</v>
      </c>
      <c r="F16" s="267"/>
      <c r="G16" s="115">
        <f t="shared" si="0"/>
        <v>0</v>
      </c>
    </row>
    <row r="17" spans="1:7" ht="38.25">
      <c r="A17" s="80">
        <f t="shared" si="1"/>
        <v>13</v>
      </c>
      <c r="B17" s="83"/>
      <c r="C17" s="84" t="s">
        <v>528</v>
      </c>
      <c r="D17" s="83" t="s">
        <v>53</v>
      </c>
      <c r="E17" s="86">
        <v>165</v>
      </c>
      <c r="F17" s="267"/>
      <c r="G17" s="115">
        <f t="shared" si="0"/>
        <v>0</v>
      </c>
    </row>
    <row r="18" spans="1:7" ht="38.25">
      <c r="A18" s="82">
        <f t="shared" si="1"/>
        <v>14</v>
      </c>
      <c r="B18" s="83"/>
      <c r="C18" s="84" t="s">
        <v>529</v>
      </c>
      <c r="D18" s="83" t="s">
        <v>53</v>
      </c>
      <c r="E18" s="86">
        <v>46</v>
      </c>
      <c r="F18" s="267"/>
      <c r="G18" s="115">
        <f t="shared" si="0"/>
        <v>0</v>
      </c>
    </row>
    <row r="19" spans="1:7" ht="51">
      <c r="A19" s="80">
        <f t="shared" si="1"/>
        <v>15</v>
      </c>
      <c r="B19" s="94"/>
      <c r="C19" s="84" t="s">
        <v>780</v>
      </c>
      <c r="D19" s="83" t="s">
        <v>53</v>
      </c>
      <c r="E19" s="95">
        <v>53</v>
      </c>
      <c r="F19" s="267"/>
      <c r="G19" s="115">
        <f t="shared" si="0"/>
        <v>0</v>
      </c>
    </row>
    <row r="20" spans="1:7" ht="51">
      <c r="A20" s="82">
        <f t="shared" si="1"/>
        <v>16</v>
      </c>
      <c r="B20" s="83"/>
      <c r="C20" s="84" t="s">
        <v>781</v>
      </c>
      <c r="D20" s="83" t="s">
        <v>53</v>
      </c>
      <c r="E20" s="86">
        <v>21</v>
      </c>
      <c r="F20" s="267"/>
      <c r="G20" s="115">
        <f t="shared" si="0"/>
        <v>0</v>
      </c>
    </row>
    <row r="21" spans="1:7" s="1" customFormat="1" ht="25.5">
      <c r="A21" s="82">
        <f t="shared" si="1"/>
        <v>17</v>
      </c>
      <c r="B21" s="94"/>
      <c r="C21" s="84" t="s">
        <v>530</v>
      </c>
      <c r="D21" s="83" t="s">
        <v>53</v>
      </c>
      <c r="E21" s="95">
        <v>5</v>
      </c>
      <c r="F21" s="267"/>
      <c r="G21" s="115">
        <f t="shared" si="0"/>
        <v>0</v>
      </c>
    </row>
    <row r="22" spans="1:7" s="1" customFormat="1" ht="25.5">
      <c r="A22" s="82">
        <f t="shared" si="1"/>
        <v>18</v>
      </c>
      <c r="B22" s="94"/>
      <c r="C22" s="84" t="s">
        <v>531</v>
      </c>
      <c r="D22" s="83" t="s">
        <v>53</v>
      </c>
      <c r="E22" s="95">
        <v>112</v>
      </c>
      <c r="F22" s="267"/>
      <c r="G22" s="115">
        <f t="shared" si="0"/>
        <v>0</v>
      </c>
    </row>
    <row r="23" spans="1:7" ht="76.5">
      <c r="A23" s="82">
        <f t="shared" si="1"/>
        <v>19</v>
      </c>
      <c r="B23" s="94"/>
      <c r="C23" s="84" t="s">
        <v>532</v>
      </c>
      <c r="D23" s="83" t="s">
        <v>60</v>
      </c>
      <c r="E23" s="95">
        <v>5</v>
      </c>
      <c r="F23" s="267"/>
      <c r="G23" s="115">
        <f t="shared" si="0"/>
        <v>0</v>
      </c>
    </row>
    <row r="24" spans="1:7" ht="102">
      <c r="A24" s="82">
        <f t="shared" si="1"/>
        <v>20</v>
      </c>
      <c r="B24" s="94"/>
      <c r="C24" s="84" t="s">
        <v>782</v>
      </c>
      <c r="D24" s="83" t="s">
        <v>60</v>
      </c>
      <c r="E24" s="95">
        <v>1</v>
      </c>
      <c r="F24" s="267"/>
      <c r="G24" s="115">
        <f t="shared" si="0"/>
        <v>0</v>
      </c>
    </row>
    <row r="25" spans="1:7" ht="127.5">
      <c r="A25" s="82">
        <f t="shared" si="1"/>
        <v>21</v>
      </c>
      <c r="B25" s="94"/>
      <c r="C25" s="84" t="s">
        <v>533</v>
      </c>
      <c r="D25" s="94" t="s">
        <v>60</v>
      </c>
      <c r="E25" s="95">
        <v>7</v>
      </c>
      <c r="F25" s="267"/>
      <c r="G25" s="115">
        <f t="shared" si="0"/>
        <v>0</v>
      </c>
    </row>
    <row r="26" spans="1:7" ht="38.25">
      <c r="A26" s="82">
        <f t="shared" si="1"/>
        <v>22</v>
      </c>
      <c r="B26" s="94"/>
      <c r="C26" s="84" t="s">
        <v>534</v>
      </c>
      <c r="D26" s="94" t="s">
        <v>60</v>
      </c>
      <c r="E26" s="95">
        <v>1</v>
      </c>
      <c r="F26" s="267"/>
      <c r="G26" s="115">
        <f t="shared" si="0"/>
        <v>0</v>
      </c>
    </row>
    <row r="27" spans="1:7" ht="25.5">
      <c r="A27" s="82">
        <f t="shared" si="1"/>
        <v>23</v>
      </c>
      <c r="B27" s="94"/>
      <c r="C27" s="84" t="s">
        <v>535</v>
      </c>
      <c r="D27" s="94" t="s">
        <v>60</v>
      </c>
      <c r="E27" s="95">
        <v>20</v>
      </c>
      <c r="F27" s="267"/>
      <c r="G27" s="115">
        <f t="shared" si="0"/>
        <v>0</v>
      </c>
    </row>
    <row r="28" spans="1:7" ht="25.5">
      <c r="A28" s="82">
        <f t="shared" si="1"/>
        <v>24</v>
      </c>
      <c r="B28" s="94"/>
      <c r="C28" s="84" t="s">
        <v>536</v>
      </c>
      <c r="D28" s="94" t="s">
        <v>60</v>
      </c>
      <c r="E28" s="95">
        <v>1</v>
      </c>
      <c r="F28" s="267"/>
      <c r="G28" s="115">
        <f t="shared" ref="G28:G33" si="2">ROUND(E28*F28,2)</f>
        <v>0</v>
      </c>
    </row>
    <row r="29" spans="1:7" ht="25.5">
      <c r="A29" s="82">
        <f t="shared" si="1"/>
        <v>25</v>
      </c>
      <c r="B29" s="94"/>
      <c r="C29" s="84" t="s">
        <v>537</v>
      </c>
      <c r="D29" s="94" t="s">
        <v>60</v>
      </c>
      <c r="E29" s="95">
        <v>4</v>
      </c>
      <c r="F29" s="267"/>
      <c r="G29" s="115">
        <f t="shared" si="2"/>
        <v>0</v>
      </c>
    </row>
    <row r="30" spans="1:7" ht="38.25">
      <c r="A30" s="82">
        <f t="shared" si="1"/>
        <v>26</v>
      </c>
      <c r="B30" s="94"/>
      <c r="C30" s="84" t="s">
        <v>783</v>
      </c>
      <c r="D30" s="94" t="s">
        <v>60</v>
      </c>
      <c r="E30" s="95">
        <v>2</v>
      </c>
      <c r="F30" s="267"/>
      <c r="G30" s="115">
        <f t="shared" si="2"/>
        <v>0</v>
      </c>
    </row>
    <row r="31" spans="1:7" ht="25.5">
      <c r="A31" s="82">
        <f t="shared" si="1"/>
        <v>27</v>
      </c>
      <c r="B31" s="94"/>
      <c r="C31" s="84" t="s">
        <v>538</v>
      </c>
      <c r="D31" s="94" t="s">
        <v>60</v>
      </c>
      <c r="E31" s="95">
        <v>1</v>
      </c>
      <c r="F31" s="267"/>
      <c r="G31" s="115">
        <f t="shared" si="2"/>
        <v>0</v>
      </c>
    </row>
    <row r="32" spans="1:7" ht="25.5">
      <c r="A32" s="82">
        <f t="shared" si="1"/>
        <v>28</v>
      </c>
      <c r="B32" s="94"/>
      <c r="C32" s="84" t="s">
        <v>539</v>
      </c>
      <c r="D32" s="94" t="s">
        <v>60</v>
      </c>
      <c r="E32" s="95">
        <v>1</v>
      </c>
      <c r="F32" s="267"/>
      <c r="G32" s="115">
        <f t="shared" si="2"/>
        <v>0</v>
      </c>
    </row>
    <row r="33" spans="1:7" ht="26.25" thickBot="1">
      <c r="A33" s="82">
        <f t="shared" si="1"/>
        <v>29</v>
      </c>
      <c r="B33" s="83"/>
      <c r="C33" s="84" t="s">
        <v>540</v>
      </c>
      <c r="D33" s="83" t="s">
        <v>53</v>
      </c>
      <c r="E33" s="86">
        <v>269</v>
      </c>
      <c r="F33" s="267"/>
      <c r="G33" s="115">
        <f t="shared" si="2"/>
        <v>0</v>
      </c>
    </row>
    <row r="34" spans="1:7" ht="13.5" thickBot="1">
      <c r="A34" s="394" t="s">
        <v>24</v>
      </c>
      <c r="B34" s="395"/>
      <c r="C34" s="395"/>
      <c r="D34" s="395"/>
      <c r="E34" s="395"/>
      <c r="F34" s="395"/>
      <c r="G34" s="96">
        <f>SUM(G5:G33)</f>
        <v>0</v>
      </c>
    </row>
  </sheetData>
  <mergeCells count="9">
    <mergeCell ref="A34:F34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26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15"/>
  <sheetViews>
    <sheetView view="pageBreakPreview" zoomScale="115" zoomScaleNormal="70" zoomScaleSheetLayoutView="115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H19" sqref="H19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176" customWidth="1"/>
    <col min="6" max="6" width="12" style="32" customWidth="1"/>
    <col min="7" max="7" width="14.28515625" style="32" customWidth="1"/>
    <col min="8" max="16384" width="9.28515625" style="9"/>
  </cols>
  <sheetData>
    <row r="1" spans="1:7" ht="16.5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542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173" t="s">
        <v>18</v>
      </c>
      <c r="F4" s="400"/>
      <c r="G4" s="375"/>
    </row>
    <row r="5" spans="1:7" ht="30" customHeight="1">
      <c r="A5" s="101">
        <v>1</v>
      </c>
      <c r="B5" s="103" t="s">
        <v>543</v>
      </c>
      <c r="C5" s="55" t="s">
        <v>544</v>
      </c>
      <c r="D5" s="103" t="s">
        <v>19</v>
      </c>
      <c r="E5" s="174" t="s">
        <v>19</v>
      </c>
      <c r="F5" s="104" t="s">
        <v>19</v>
      </c>
      <c r="G5" s="105" t="s">
        <v>19</v>
      </c>
    </row>
    <row r="6" spans="1:7" ht="25.5">
      <c r="A6" s="80">
        <f t="shared" ref="A6:A14" si="0">A5+1</f>
        <v>2</v>
      </c>
      <c r="B6" s="107"/>
      <c r="C6" s="112" t="s">
        <v>545</v>
      </c>
      <c r="D6" s="111" t="s">
        <v>53</v>
      </c>
      <c r="E6" s="175">
        <v>36</v>
      </c>
      <c r="F6" s="86"/>
      <c r="G6" s="115">
        <f t="shared" ref="G6:G14" si="1">ROUND(E6*F6,2)</f>
        <v>0</v>
      </c>
    </row>
    <row r="7" spans="1:7" ht="25.5">
      <c r="A7" s="82">
        <f t="shared" si="0"/>
        <v>3</v>
      </c>
      <c r="B7" s="83"/>
      <c r="C7" s="84" t="s">
        <v>546</v>
      </c>
      <c r="D7" s="83" t="s">
        <v>53</v>
      </c>
      <c r="E7" s="88">
        <v>70</v>
      </c>
      <c r="F7" s="86"/>
      <c r="G7" s="115">
        <f t="shared" si="1"/>
        <v>0</v>
      </c>
    </row>
    <row r="8" spans="1:7" ht="25.5">
      <c r="A8" s="80">
        <f t="shared" si="0"/>
        <v>4</v>
      </c>
      <c r="B8" s="83"/>
      <c r="C8" s="84" t="s">
        <v>547</v>
      </c>
      <c r="D8" s="83" t="s">
        <v>53</v>
      </c>
      <c r="E8" s="88">
        <v>14</v>
      </c>
      <c r="F8" s="86"/>
      <c r="G8" s="115">
        <f t="shared" si="1"/>
        <v>0</v>
      </c>
    </row>
    <row r="9" spans="1:7" ht="30" customHeight="1">
      <c r="A9" s="82">
        <f t="shared" si="0"/>
        <v>5</v>
      </c>
      <c r="B9" s="93"/>
      <c r="C9" s="84" t="s">
        <v>548</v>
      </c>
      <c r="D9" s="83" t="s">
        <v>60</v>
      </c>
      <c r="E9" s="88">
        <v>1</v>
      </c>
      <c r="F9" s="86"/>
      <c r="G9" s="115">
        <f t="shared" si="1"/>
        <v>0</v>
      </c>
    </row>
    <row r="10" spans="1:7" ht="30" customHeight="1">
      <c r="A10" s="82">
        <f t="shared" si="0"/>
        <v>6</v>
      </c>
      <c r="B10" s="83"/>
      <c r="C10" s="84" t="s">
        <v>549</v>
      </c>
      <c r="D10" s="83" t="s">
        <v>60</v>
      </c>
      <c r="E10" s="88">
        <v>1</v>
      </c>
      <c r="F10" s="86"/>
      <c r="G10" s="115">
        <f t="shared" si="1"/>
        <v>0</v>
      </c>
    </row>
    <row r="11" spans="1:7" ht="30" customHeight="1">
      <c r="A11" s="82">
        <f t="shared" si="0"/>
        <v>7</v>
      </c>
      <c r="B11" s="83"/>
      <c r="C11" s="84" t="s">
        <v>550</v>
      </c>
      <c r="D11" s="83" t="s">
        <v>60</v>
      </c>
      <c r="E11" s="88">
        <v>1</v>
      </c>
      <c r="F11" s="86"/>
      <c r="G11" s="115">
        <f t="shared" si="1"/>
        <v>0</v>
      </c>
    </row>
    <row r="12" spans="1:7" ht="30" customHeight="1">
      <c r="A12" s="82">
        <f t="shared" si="0"/>
        <v>8</v>
      </c>
      <c r="B12" s="83"/>
      <c r="C12" s="84" t="s">
        <v>551</v>
      </c>
      <c r="D12" s="83" t="s">
        <v>60</v>
      </c>
      <c r="E12" s="88">
        <v>1</v>
      </c>
      <c r="F12" s="86"/>
      <c r="G12" s="115">
        <f t="shared" si="1"/>
        <v>0</v>
      </c>
    </row>
    <row r="13" spans="1:7" s="1" customFormat="1" ht="30" customHeight="1">
      <c r="A13" s="82">
        <f t="shared" si="0"/>
        <v>9</v>
      </c>
      <c r="B13" s="83"/>
      <c r="C13" s="249" t="s">
        <v>552</v>
      </c>
      <c r="D13" s="83" t="s">
        <v>60</v>
      </c>
      <c r="E13" s="88">
        <v>1</v>
      </c>
      <c r="F13" s="86"/>
      <c r="G13" s="115">
        <f t="shared" si="1"/>
        <v>0</v>
      </c>
    </row>
    <row r="14" spans="1:7" s="1" customFormat="1" ht="30" customHeight="1" thickBot="1">
      <c r="A14" s="82">
        <f t="shared" si="0"/>
        <v>10</v>
      </c>
      <c r="B14" s="83"/>
      <c r="C14" s="84" t="s">
        <v>553</v>
      </c>
      <c r="D14" s="83" t="s">
        <v>53</v>
      </c>
      <c r="E14" s="88">
        <v>140</v>
      </c>
      <c r="F14" s="86"/>
      <c r="G14" s="115">
        <f t="shared" si="1"/>
        <v>0</v>
      </c>
    </row>
    <row r="15" spans="1:7" ht="30" customHeight="1" thickBot="1">
      <c r="A15" s="394" t="s">
        <v>24</v>
      </c>
      <c r="B15" s="395"/>
      <c r="C15" s="395"/>
      <c r="D15" s="395"/>
      <c r="E15" s="395"/>
      <c r="F15" s="395"/>
      <c r="G15" s="96">
        <f>SUM(G6:G14)</f>
        <v>0</v>
      </c>
    </row>
  </sheetData>
  <mergeCells count="9">
    <mergeCell ref="A15:F15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29"/>
  <sheetViews>
    <sheetView view="pageBreakPreview" zoomScale="85" zoomScaleNormal="80" zoomScaleSheetLayoutView="85" workbookViewId="0">
      <pane xSplit="5" ySplit="4" topLeftCell="F120" activePane="bottomRight" state="frozen"/>
      <selection pane="topRight" activeCell="G1" sqref="G1"/>
      <selection pane="bottomLeft" activeCell="A5" sqref="A5"/>
      <selection pane="bottomRight" activeCell="G129" sqref="G129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9.7109375" style="15" customWidth="1"/>
    <col min="5" max="5" width="10.42578125" style="32" customWidth="1"/>
    <col min="6" max="6" width="12" style="32" customWidth="1"/>
    <col min="7" max="7" width="16.710937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554</v>
      </c>
      <c r="B2" s="396"/>
      <c r="C2" s="396"/>
      <c r="D2" s="396"/>
      <c r="E2" s="396"/>
      <c r="F2" s="396"/>
      <c r="G2" s="397"/>
    </row>
    <row r="3" spans="1:7" ht="15.7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 ht="15.75" customHeight="1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 ht="30" customHeight="1">
      <c r="A5" s="101">
        <v>1</v>
      </c>
      <c r="B5" s="54" t="s">
        <v>555</v>
      </c>
      <c r="C5" s="102" t="s">
        <v>556</v>
      </c>
      <c r="D5" s="103" t="s">
        <v>19</v>
      </c>
      <c r="E5" s="104" t="s">
        <v>19</v>
      </c>
      <c r="F5" s="104" t="s">
        <v>19</v>
      </c>
      <c r="G5" s="177" t="s">
        <v>19</v>
      </c>
    </row>
    <row r="6" spans="1:7" ht="38.25">
      <c r="A6" s="117">
        <f>A5+1</f>
        <v>2</v>
      </c>
      <c r="B6" s="107"/>
      <c r="C6" s="178" t="s">
        <v>557</v>
      </c>
      <c r="D6" s="107" t="s">
        <v>19</v>
      </c>
      <c r="E6" s="118" t="s">
        <v>19</v>
      </c>
      <c r="F6" s="118" t="s">
        <v>19</v>
      </c>
      <c r="G6" s="179" t="s">
        <v>19</v>
      </c>
    </row>
    <row r="7" spans="1:7" ht="30" customHeight="1">
      <c r="A7" s="120">
        <f>A6+1</f>
        <v>3</v>
      </c>
      <c r="B7" s="83"/>
      <c r="C7" s="121" t="s">
        <v>558</v>
      </c>
      <c r="D7" s="107" t="s">
        <v>19</v>
      </c>
      <c r="E7" s="118" t="s">
        <v>19</v>
      </c>
      <c r="F7" s="118" t="s">
        <v>19</v>
      </c>
      <c r="G7" s="115" t="s">
        <v>19</v>
      </c>
    </row>
    <row r="8" spans="1:7" ht="30" customHeight="1">
      <c r="A8" s="82">
        <f t="shared" ref="A8:A71" si="0">A7+1</f>
        <v>4</v>
      </c>
      <c r="B8" s="83"/>
      <c r="C8" s="84" t="s">
        <v>559</v>
      </c>
      <c r="D8" s="83" t="s">
        <v>35</v>
      </c>
      <c r="E8" s="86">
        <v>8</v>
      </c>
      <c r="F8" s="86"/>
      <c r="G8" s="115">
        <f t="shared" ref="G8:G26" si="1">ROUND(E8*F8,2)</f>
        <v>0</v>
      </c>
    </row>
    <row r="9" spans="1:7" ht="30" customHeight="1">
      <c r="A9" s="82">
        <f t="shared" si="0"/>
        <v>5</v>
      </c>
      <c r="B9" s="83"/>
      <c r="C9" s="84" t="s">
        <v>560</v>
      </c>
      <c r="D9" s="83" t="s">
        <v>35</v>
      </c>
      <c r="E9" s="86">
        <v>11</v>
      </c>
      <c r="F9" s="86"/>
      <c r="G9" s="115">
        <f t="shared" si="1"/>
        <v>0</v>
      </c>
    </row>
    <row r="10" spans="1:7" ht="30" customHeight="1">
      <c r="A10" s="82">
        <f t="shared" si="0"/>
        <v>6</v>
      </c>
      <c r="B10" s="83"/>
      <c r="C10" s="84" t="s">
        <v>561</v>
      </c>
      <c r="D10" s="83" t="s">
        <v>35</v>
      </c>
      <c r="E10" s="86">
        <v>9</v>
      </c>
      <c r="F10" s="86"/>
      <c r="G10" s="115">
        <f t="shared" si="1"/>
        <v>0</v>
      </c>
    </row>
    <row r="11" spans="1:7" ht="30" customHeight="1">
      <c r="A11" s="82">
        <f t="shared" si="0"/>
        <v>7</v>
      </c>
      <c r="B11" s="83"/>
      <c r="C11" s="84" t="s">
        <v>562</v>
      </c>
      <c r="D11" s="83" t="s">
        <v>35</v>
      </c>
      <c r="E11" s="86">
        <v>1</v>
      </c>
      <c r="F11" s="86"/>
      <c r="G11" s="115">
        <f t="shared" si="1"/>
        <v>0</v>
      </c>
    </row>
    <row r="12" spans="1:7" ht="30" customHeight="1">
      <c r="A12" s="82">
        <f t="shared" si="0"/>
        <v>8</v>
      </c>
      <c r="B12" s="83"/>
      <c r="C12" s="84" t="s">
        <v>563</v>
      </c>
      <c r="D12" s="83" t="s">
        <v>35</v>
      </c>
      <c r="E12" s="86">
        <v>9</v>
      </c>
      <c r="F12" s="86"/>
      <c r="G12" s="115">
        <f t="shared" si="1"/>
        <v>0</v>
      </c>
    </row>
    <row r="13" spans="1:7" ht="30" customHeight="1">
      <c r="A13" s="82">
        <f t="shared" si="0"/>
        <v>9</v>
      </c>
      <c r="B13" s="83"/>
      <c r="C13" s="84" t="s">
        <v>564</v>
      </c>
      <c r="D13" s="83" t="s">
        <v>35</v>
      </c>
      <c r="E13" s="86">
        <v>9</v>
      </c>
      <c r="F13" s="86"/>
      <c r="G13" s="115">
        <f t="shared" si="1"/>
        <v>0</v>
      </c>
    </row>
    <row r="14" spans="1:7" ht="30" customHeight="1">
      <c r="A14" s="82">
        <f t="shared" si="0"/>
        <v>10</v>
      </c>
      <c r="B14" s="83"/>
      <c r="C14" s="84" t="s">
        <v>565</v>
      </c>
      <c r="D14" s="83" t="s">
        <v>53</v>
      </c>
      <c r="E14" s="86">
        <v>256</v>
      </c>
      <c r="F14" s="86"/>
      <c r="G14" s="115">
        <f t="shared" si="1"/>
        <v>0</v>
      </c>
    </row>
    <row r="15" spans="1:7" ht="30" customHeight="1">
      <c r="A15" s="82">
        <f t="shared" si="0"/>
        <v>11</v>
      </c>
      <c r="B15" s="83"/>
      <c r="C15" s="84" t="s">
        <v>566</v>
      </c>
      <c r="D15" s="83" t="s">
        <v>53</v>
      </c>
      <c r="E15" s="86">
        <v>2054</v>
      </c>
      <c r="F15" s="86"/>
      <c r="G15" s="115">
        <f t="shared" si="1"/>
        <v>0</v>
      </c>
    </row>
    <row r="16" spans="1:7" ht="30" customHeight="1">
      <c r="A16" s="82">
        <f t="shared" si="0"/>
        <v>12</v>
      </c>
      <c r="B16" s="83"/>
      <c r="C16" s="84" t="s">
        <v>567</v>
      </c>
      <c r="D16" s="83" t="s">
        <v>53</v>
      </c>
      <c r="E16" s="86">
        <v>38</v>
      </c>
      <c r="F16" s="86"/>
      <c r="G16" s="115">
        <f t="shared" si="1"/>
        <v>0</v>
      </c>
    </row>
    <row r="17" spans="1:7" ht="30" customHeight="1">
      <c r="A17" s="82">
        <f t="shared" si="0"/>
        <v>13</v>
      </c>
      <c r="B17" s="83"/>
      <c r="C17" s="84" t="s">
        <v>568</v>
      </c>
      <c r="D17" s="83" t="s">
        <v>53</v>
      </c>
      <c r="E17" s="86">
        <v>169</v>
      </c>
      <c r="F17" s="86"/>
      <c r="G17" s="115">
        <f t="shared" si="1"/>
        <v>0</v>
      </c>
    </row>
    <row r="18" spans="1:7" ht="30" customHeight="1">
      <c r="A18" s="82">
        <f t="shared" si="0"/>
        <v>14</v>
      </c>
      <c r="B18" s="83"/>
      <c r="C18" s="84" t="s">
        <v>569</v>
      </c>
      <c r="D18" s="83" t="s">
        <v>53</v>
      </c>
      <c r="E18" s="86">
        <v>169</v>
      </c>
      <c r="F18" s="86"/>
      <c r="G18" s="115">
        <f t="shared" si="1"/>
        <v>0</v>
      </c>
    </row>
    <row r="19" spans="1:7" ht="30" customHeight="1">
      <c r="A19" s="82">
        <f t="shared" si="0"/>
        <v>15</v>
      </c>
      <c r="B19" s="83"/>
      <c r="C19" s="84" t="s">
        <v>570</v>
      </c>
      <c r="D19" s="83" t="s">
        <v>53</v>
      </c>
      <c r="E19" s="86">
        <v>188</v>
      </c>
      <c r="F19" s="86"/>
      <c r="G19" s="115">
        <f t="shared" si="1"/>
        <v>0</v>
      </c>
    </row>
    <row r="20" spans="1:7" ht="30" customHeight="1">
      <c r="A20" s="82">
        <f t="shared" si="0"/>
        <v>16</v>
      </c>
      <c r="B20" s="83"/>
      <c r="C20" s="84" t="s">
        <v>571</v>
      </c>
      <c r="D20" s="83" t="s">
        <v>53</v>
      </c>
      <c r="E20" s="86">
        <v>988</v>
      </c>
      <c r="F20" s="86"/>
      <c r="G20" s="115">
        <f t="shared" si="1"/>
        <v>0</v>
      </c>
    </row>
    <row r="21" spans="1:7" ht="30" customHeight="1">
      <c r="A21" s="82">
        <f t="shared" si="0"/>
        <v>17</v>
      </c>
      <c r="B21" s="93"/>
      <c r="C21" s="84" t="s">
        <v>572</v>
      </c>
      <c r="D21" s="83" t="s">
        <v>53</v>
      </c>
      <c r="E21" s="86">
        <v>98</v>
      </c>
      <c r="F21" s="86"/>
      <c r="G21" s="115">
        <f t="shared" si="1"/>
        <v>0</v>
      </c>
    </row>
    <row r="22" spans="1:7" ht="30" customHeight="1">
      <c r="A22" s="82">
        <f t="shared" si="0"/>
        <v>18</v>
      </c>
      <c r="B22" s="94"/>
      <c r="C22" s="84" t="s">
        <v>573</v>
      </c>
      <c r="D22" s="83" t="s">
        <v>53</v>
      </c>
      <c r="E22" s="95">
        <v>520</v>
      </c>
      <c r="F22" s="86"/>
      <c r="G22" s="115">
        <f t="shared" si="1"/>
        <v>0</v>
      </c>
    </row>
    <row r="23" spans="1:7" ht="30" customHeight="1">
      <c r="A23" s="82">
        <f t="shared" si="0"/>
        <v>19</v>
      </c>
      <c r="B23" s="83"/>
      <c r="C23" s="84" t="s">
        <v>574</v>
      </c>
      <c r="D23" s="83" t="s">
        <v>53</v>
      </c>
      <c r="E23" s="86">
        <v>449</v>
      </c>
      <c r="F23" s="86"/>
      <c r="G23" s="115">
        <f t="shared" si="1"/>
        <v>0</v>
      </c>
    </row>
    <row r="24" spans="1:7" ht="30" customHeight="1">
      <c r="A24" s="82">
        <f t="shared" si="0"/>
        <v>20</v>
      </c>
      <c r="B24" s="83"/>
      <c r="C24" s="84" t="s">
        <v>575</v>
      </c>
      <c r="D24" s="83" t="s">
        <v>53</v>
      </c>
      <c r="E24" s="86">
        <v>594</v>
      </c>
      <c r="F24" s="86"/>
      <c r="G24" s="115">
        <f t="shared" si="1"/>
        <v>0</v>
      </c>
    </row>
    <row r="25" spans="1:7" s="1" customFormat="1" ht="30" customHeight="1">
      <c r="A25" s="82">
        <f t="shared" si="0"/>
        <v>21</v>
      </c>
      <c r="B25" s="83"/>
      <c r="C25" s="84" t="s">
        <v>576</v>
      </c>
      <c r="D25" s="83" t="s">
        <v>53</v>
      </c>
      <c r="E25" s="86">
        <v>333</v>
      </c>
      <c r="F25" s="86"/>
      <c r="G25" s="115">
        <f t="shared" si="1"/>
        <v>0</v>
      </c>
    </row>
    <row r="26" spans="1:7" ht="30" customHeight="1">
      <c r="A26" s="82">
        <f t="shared" si="0"/>
        <v>22</v>
      </c>
      <c r="B26" s="83"/>
      <c r="C26" s="84" t="s">
        <v>577</v>
      </c>
      <c r="D26" s="83" t="s">
        <v>35</v>
      </c>
      <c r="E26" s="86">
        <v>70</v>
      </c>
      <c r="F26" s="86"/>
      <c r="G26" s="115">
        <f t="shared" si="1"/>
        <v>0</v>
      </c>
    </row>
    <row r="27" spans="1:7" ht="30" customHeight="1">
      <c r="A27" s="120">
        <f t="shared" si="0"/>
        <v>23</v>
      </c>
      <c r="B27" s="83"/>
      <c r="C27" s="121" t="s">
        <v>578</v>
      </c>
      <c r="D27" s="93" t="s">
        <v>19</v>
      </c>
      <c r="E27" s="108" t="s">
        <v>19</v>
      </c>
      <c r="F27" s="86" t="s">
        <v>19</v>
      </c>
      <c r="G27" s="109" t="s">
        <v>19</v>
      </c>
    </row>
    <row r="28" spans="1:7" ht="30" customHeight="1">
      <c r="A28" s="82">
        <f t="shared" si="0"/>
        <v>24</v>
      </c>
      <c r="B28" s="83"/>
      <c r="C28" s="84" t="s">
        <v>579</v>
      </c>
      <c r="D28" s="86" t="s">
        <v>35</v>
      </c>
      <c r="E28" s="86">
        <v>12</v>
      </c>
      <c r="F28" s="86"/>
      <c r="G28" s="115">
        <f t="shared" ref="G28:G30" si="2">ROUND(E28*F28,2)</f>
        <v>0</v>
      </c>
    </row>
    <row r="29" spans="1:7" ht="30" customHeight="1">
      <c r="A29" s="82">
        <f t="shared" si="0"/>
        <v>25</v>
      </c>
      <c r="B29" s="83"/>
      <c r="C29" s="84" t="s">
        <v>580</v>
      </c>
      <c r="D29" s="86" t="s">
        <v>35</v>
      </c>
      <c r="E29" s="86">
        <v>9</v>
      </c>
      <c r="F29" s="86"/>
      <c r="G29" s="115">
        <f t="shared" si="2"/>
        <v>0</v>
      </c>
    </row>
    <row r="30" spans="1:7" ht="30" customHeight="1">
      <c r="A30" s="82">
        <f t="shared" si="0"/>
        <v>26</v>
      </c>
      <c r="B30" s="83"/>
      <c r="C30" s="84" t="s">
        <v>581</v>
      </c>
      <c r="D30" s="86" t="s">
        <v>53</v>
      </c>
      <c r="E30" s="86">
        <v>2375</v>
      </c>
      <c r="F30" s="86"/>
      <c r="G30" s="115">
        <f t="shared" si="2"/>
        <v>0</v>
      </c>
    </row>
    <row r="31" spans="1:7" ht="30" customHeight="1">
      <c r="A31" s="120">
        <f t="shared" si="0"/>
        <v>27</v>
      </c>
      <c r="B31" s="83"/>
      <c r="C31" s="121" t="s">
        <v>582</v>
      </c>
      <c r="D31" s="93" t="s">
        <v>19</v>
      </c>
      <c r="E31" s="108" t="s">
        <v>19</v>
      </c>
      <c r="F31" s="86" t="s">
        <v>19</v>
      </c>
      <c r="G31" s="180" t="s">
        <v>19</v>
      </c>
    </row>
    <row r="32" spans="1:7" ht="30" customHeight="1">
      <c r="A32" s="82">
        <f t="shared" si="0"/>
        <v>28</v>
      </c>
      <c r="B32" s="83"/>
      <c r="C32" s="84" t="s">
        <v>583</v>
      </c>
      <c r="D32" s="83" t="s">
        <v>53</v>
      </c>
      <c r="E32" s="86">
        <v>968</v>
      </c>
      <c r="F32" s="86"/>
      <c r="G32" s="115">
        <f t="shared" ref="G32:G41" si="3">ROUND(E32*F32,2)</f>
        <v>0</v>
      </c>
    </row>
    <row r="33" spans="1:7" ht="30" customHeight="1">
      <c r="A33" s="250">
        <f t="shared" si="0"/>
        <v>29</v>
      </c>
      <c r="B33" s="78"/>
      <c r="C33" s="84" t="s">
        <v>584</v>
      </c>
      <c r="D33" s="83" t="s">
        <v>53</v>
      </c>
      <c r="E33" s="247">
        <v>508</v>
      </c>
      <c r="F33" s="86"/>
      <c r="G33" s="115">
        <f t="shared" si="3"/>
        <v>0</v>
      </c>
    </row>
    <row r="34" spans="1:7" ht="30" customHeight="1">
      <c r="A34" s="82">
        <f t="shared" si="0"/>
        <v>30</v>
      </c>
      <c r="B34" s="83"/>
      <c r="C34" s="84" t="s">
        <v>585</v>
      </c>
      <c r="D34" s="83" t="s">
        <v>53</v>
      </c>
      <c r="E34" s="86">
        <v>254</v>
      </c>
      <c r="F34" s="86"/>
      <c r="G34" s="115">
        <f t="shared" si="3"/>
        <v>0</v>
      </c>
    </row>
    <row r="35" spans="1:7" ht="30" customHeight="1">
      <c r="A35" s="82">
        <f t="shared" si="0"/>
        <v>31</v>
      </c>
      <c r="B35" s="83"/>
      <c r="C35" s="84" t="s">
        <v>586</v>
      </c>
      <c r="D35" s="83" t="s">
        <v>53</v>
      </c>
      <c r="E35" s="86">
        <v>162</v>
      </c>
      <c r="F35" s="86"/>
      <c r="G35" s="115">
        <f t="shared" si="3"/>
        <v>0</v>
      </c>
    </row>
    <row r="36" spans="1:7" ht="30" customHeight="1">
      <c r="A36" s="82">
        <f t="shared" si="0"/>
        <v>32</v>
      </c>
      <c r="B36" s="83"/>
      <c r="C36" s="84" t="s">
        <v>587</v>
      </c>
      <c r="D36" s="83" t="s">
        <v>53</v>
      </c>
      <c r="E36" s="86">
        <v>1265</v>
      </c>
      <c r="F36" s="86"/>
      <c r="G36" s="115">
        <f t="shared" si="3"/>
        <v>0</v>
      </c>
    </row>
    <row r="37" spans="1:7" ht="30" customHeight="1">
      <c r="A37" s="82">
        <f t="shared" si="0"/>
        <v>33</v>
      </c>
      <c r="B37" s="83"/>
      <c r="C37" s="84" t="s">
        <v>588</v>
      </c>
      <c r="D37" s="83" t="s">
        <v>53</v>
      </c>
      <c r="E37" s="86">
        <v>4140</v>
      </c>
      <c r="F37" s="86"/>
      <c r="G37" s="115">
        <f t="shared" si="3"/>
        <v>0</v>
      </c>
    </row>
    <row r="38" spans="1:7" ht="30" customHeight="1">
      <c r="A38" s="82">
        <f t="shared" si="0"/>
        <v>34</v>
      </c>
      <c r="B38" s="83"/>
      <c r="C38" s="84" t="s">
        <v>589</v>
      </c>
      <c r="D38" s="83" t="s">
        <v>53</v>
      </c>
      <c r="E38" s="86">
        <v>4725</v>
      </c>
      <c r="F38" s="86"/>
      <c r="G38" s="115">
        <f t="shared" si="3"/>
        <v>0</v>
      </c>
    </row>
    <row r="39" spans="1:7" ht="30" customHeight="1">
      <c r="A39" s="82">
        <f t="shared" si="0"/>
        <v>35</v>
      </c>
      <c r="B39" s="83"/>
      <c r="C39" s="84" t="s">
        <v>590</v>
      </c>
      <c r="D39" s="83" t="s">
        <v>53</v>
      </c>
      <c r="E39" s="86">
        <v>1950</v>
      </c>
      <c r="F39" s="86"/>
      <c r="G39" s="115">
        <f t="shared" si="3"/>
        <v>0</v>
      </c>
    </row>
    <row r="40" spans="1:7" ht="30" customHeight="1">
      <c r="A40" s="82">
        <f t="shared" si="0"/>
        <v>36</v>
      </c>
      <c r="B40" s="83"/>
      <c r="C40" s="84" t="s">
        <v>591</v>
      </c>
      <c r="D40" s="83" t="s">
        <v>35</v>
      </c>
      <c r="E40" s="86">
        <v>13</v>
      </c>
      <c r="F40" s="86"/>
      <c r="G40" s="115">
        <f t="shared" si="3"/>
        <v>0</v>
      </c>
    </row>
    <row r="41" spans="1:7" ht="30" customHeight="1">
      <c r="A41" s="82">
        <f t="shared" si="0"/>
        <v>37</v>
      </c>
      <c r="B41" s="83"/>
      <c r="C41" s="84" t="s">
        <v>592</v>
      </c>
      <c r="D41" s="83" t="s">
        <v>35</v>
      </c>
      <c r="E41" s="86">
        <v>12</v>
      </c>
      <c r="F41" s="86"/>
      <c r="G41" s="115">
        <f t="shared" si="3"/>
        <v>0</v>
      </c>
    </row>
    <row r="42" spans="1:7" ht="30" customHeight="1">
      <c r="A42" s="120">
        <f t="shared" si="0"/>
        <v>38</v>
      </c>
      <c r="B42" s="83"/>
      <c r="C42" s="121" t="s">
        <v>593</v>
      </c>
      <c r="D42" s="93" t="s">
        <v>19</v>
      </c>
      <c r="E42" s="108" t="s">
        <v>19</v>
      </c>
      <c r="F42" s="86" t="s">
        <v>19</v>
      </c>
      <c r="G42" s="109" t="s">
        <v>19</v>
      </c>
    </row>
    <row r="43" spans="1:7" ht="30" customHeight="1">
      <c r="A43" s="82">
        <f t="shared" si="0"/>
        <v>39</v>
      </c>
      <c r="B43" s="83"/>
      <c r="C43" s="84" t="s">
        <v>594</v>
      </c>
      <c r="D43" s="83" t="s">
        <v>53</v>
      </c>
      <c r="E43" s="86">
        <v>1014</v>
      </c>
      <c r="F43" s="86"/>
      <c r="G43" s="115">
        <f t="shared" ref="G43:G51" si="4">ROUND(E43*F43,2)</f>
        <v>0</v>
      </c>
    </row>
    <row r="44" spans="1:7" ht="30" customHeight="1">
      <c r="A44" s="82">
        <f t="shared" si="0"/>
        <v>40</v>
      </c>
      <c r="B44" s="83"/>
      <c r="C44" s="84" t="s">
        <v>595</v>
      </c>
      <c r="D44" s="83" t="s">
        <v>53</v>
      </c>
      <c r="E44" s="86">
        <v>378</v>
      </c>
      <c r="F44" s="86"/>
      <c r="G44" s="115">
        <f t="shared" si="4"/>
        <v>0</v>
      </c>
    </row>
    <row r="45" spans="1:7" ht="30" customHeight="1">
      <c r="A45" s="82">
        <f t="shared" si="0"/>
        <v>41</v>
      </c>
      <c r="B45" s="83"/>
      <c r="C45" s="84" t="s">
        <v>596</v>
      </c>
      <c r="D45" s="83" t="s">
        <v>53</v>
      </c>
      <c r="E45" s="86">
        <v>1246</v>
      </c>
      <c r="F45" s="86"/>
      <c r="G45" s="115">
        <f t="shared" si="4"/>
        <v>0</v>
      </c>
    </row>
    <row r="46" spans="1:7" ht="30" customHeight="1">
      <c r="A46" s="82">
        <f t="shared" si="0"/>
        <v>42</v>
      </c>
      <c r="B46" s="83"/>
      <c r="C46" s="58" t="s">
        <v>597</v>
      </c>
      <c r="D46" s="83" t="s">
        <v>53</v>
      </c>
      <c r="E46" s="86">
        <v>2695</v>
      </c>
      <c r="F46" s="86"/>
      <c r="G46" s="115">
        <f t="shared" si="4"/>
        <v>0</v>
      </c>
    </row>
    <row r="47" spans="1:7" ht="30" customHeight="1">
      <c r="A47" s="82">
        <f t="shared" si="0"/>
        <v>43</v>
      </c>
      <c r="B47" s="83"/>
      <c r="C47" s="84" t="s">
        <v>598</v>
      </c>
      <c r="D47" s="83" t="s">
        <v>53</v>
      </c>
      <c r="E47" s="86">
        <v>1970</v>
      </c>
      <c r="F47" s="86"/>
      <c r="G47" s="115">
        <f t="shared" si="4"/>
        <v>0</v>
      </c>
    </row>
    <row r="48" spans="1:7" ht="30" customHeight="1">
      <c r="A48" s="82">
        <f t="shared" si="0"/>
        <v>44</v>
      </c>
      <c r="B48" s="83"/>
      <c r="C48" s="84" t="s">
        <v>599</v>
      </c>
      <c r="D48" s="83" t="s">
        <v>53</v>
      </c>
      <c r="E48" s="86">
        <v>2190</v>
      </c>
      <c r="F48" s="86"/>
      <c r="G48" s="115">
        <f t="shared" si="4"/>
        <v>0</v>
      </c>
    </row>
    <row r="49" spans="1:7" ht="30" customHeight="1">
      <c r="A49" s="82">
        <f t="shared" si="0"/>
        <v>45</v>
      </c>
      <c r="B49" s="83"/>
      <c r="C49" s="84" t="s">
        <v>600</v>
      </c>
      <c r="D49" s="83" t="s">
        <v>53</v>
      </c>
      <c r="E49" s="86">
        <v>1945</v>
      </c>
      <c r="F49" s="86"/>
      <c r="G49" s="115">
        <f t="shared" si="4"/>
        <v>0</v>
      </c>
    </row>
    <row r="50" spans="1:7" ht="30" customHeight="1">
      <c r="A50" s="82">
        <f t="shared" si="0"/>
        <v>46</v>
      </c>
      <c r="B50" s="83"/>
      <c r="C50" s="84" t="s">
        <v>601</v>
      </c>
      <c r="D50" s="83" t="s">
        <v>53</v>
      </c>
      <c r="E50" s="86">
        <v>1950</v>
      </c>
      <c r="F50" s="86"/>
      <c r="G50" s="115">
        <f t="shared" si="4"/>
        <v>0</v>
      </c>
    </row>
    <row r="51" spans="1:7" ht="30" customHeight="1">
      <c r="A51" s="82">
        <f t="shared" si="0"/>
        <v>47</v>
      </c>
      <c r="B51" s="83"/>
      <c r="C51" s="84" t="s">
        <v>602</v>
      </c>
      <c r="D51" s="83" t="s">
        <v>35</v>
      </c>
      <c r="E51" s="86">
        <v>5</v>
      </c>
      <c r="F51" s="86"/>
      <c r="G51" s="115">
        <f t="shared" si="4"/>
        <v>0</v>
      </c>
    </row>
    <row r="52" spans="1:7" ht="39.75" customHeight="1">
      <c r="A52" s="120">
        <f t="shared" si="0"/>
        <v>48</v>
      </c>
      <c r="B52" s="78"/>
      <c r="C52" s="72" t="s">
        <v>603</v>
      </c>
      <c r="D52" s="93" t="s">
        <v>19</v>
      </c>
      <c r="E52" s="108" t="s">
        <v>19</v>
      </c>
      <c r="F52" s="86" t="s">
        <v>19</v>
      </c>
      <c r="G52" s="109" t="s">
        <v>19</v>
      </c>
    </row>
    <row r="53" spans="1:7" ht="30" customHeight="1">
      <c r="A53" s="82">
        <f t="shared" si="0"/>
        <v>49</v>
      </c>
      <c r="B53" s="83"/>
      <c r="C53" s="84" t="s">
        <v>604</v>
      </c>
      <c r="D53" s="83" t="s">
        <v>35</v>
      </c>
      <c r="E53" s="86">
        <v>6</v>
      </c>
      <c r="F53" s="86"/>
      <c r="G53" s="115">
        <f t="shared" ref="G53:G57" si="5">ROUND(E53*F53,2)</f>
        <v>0</v>
      </c>
    </row>
    <row r="54" spans="1:7" ht="30" customHeight="1">
      <c r="A54" s="82">
        <f t="shared" si="0"/>
        <v>50</v>
      </c>
      <c r="B54" s="83"/>
      <c r="C54" s="84" t="s">
        <v>605</v>
      </c>
      <c r="D54" s="83" t="s">
        <v>35</v>
      </c>
      <c r="E54" s="86">
        <v>1</v>
      </c>
      <c r="F54" s="86"/>
      <c r="G54" s="115">
        <f t="shared" si="5"/>
        <v>0</v>
      </c>
    </row>
    <row r="55" spans="1:7" ht="30" customHeight="1">
      <c r="A55" s="82">
        <f t="shared" si="0"/>
        <v>51</v>
      </c>
      <c r="B55" s="83"/>
      <c r="C55" s="84" t="s">
        <v>606</v>
      </c>
      <c r="D55" s="83" t="s">
        <v>53</v>
      </c>
      <c r="E55" s="86">
        <v>81</v>
      </c>
      <c r="F55" s="86"/>
      <c r="G55" s="115">
        <f t="shared" si="5"/>
        <v>0</v>
      </c>
    </row>
    <row r="56" spans="1:7" ht="30" customHeight="1">
      <c r="A56" s="82">
        <f t="shared" si="0"/>
        <v>52</v>
      </c>
      <c r="B56" s="83"/>
      <c r="C56" s="84" t="s">
        <v>607</v>
      </c>
      <c r="D56" s="83" t="s">
        <v>53</v>
      </c>
      <c r="E56" s="86">
        <v>14</v>
      </c>
      <c r="F56" s="86"/>
      <c r="G56" s="115">
        <f t="shared" si="5"/>
        <v>0</v>
      </c>
    </row>
    <row r="57" spans="1:7" ht="30" customHeight="1">
      <c r="A57" s="82">
        <f t="shared" si="0"/>
        <v>53</v>
      </c>
      <c r="B57" s="83"/>
      <c r="C57" s="84" t="s">
        <v>608</v>
      </c>
      <c r="D57" s="83" t="s">
        <v>53</v>
      </c>
      <c r="E57" s="86">
        <v>200</v>
      </c>
      <c r="F57" s="86"/>
      <c r="G57" s="115">
        <f t="shared" si="5"/>
        <v>0</v>
      </c>
    </row>
    <row r="58" spans="1:7" ht="40.5" customHeight="1">
      <c r="A58" s="120">
        <f t="shared" si="0"/>
        <v>54</v>
      </c>
      <c r="B58" s="83"/>
      <c r="C58" s="72" t="s">
        <v>609</v>
      </c>
      <c r="D58" s="73" t="s">
        <v>19</v>
      </c>
      <c r="E58" s="74" t="s">
        <v>19</v>
      </c>
      <c r="F58" s="86" t="s">
        <v>19</v>
      </c>
      <c r="G58" s="179" t="s">
        <v>19</v>
      </c>
    </row>
    <row r="59" spans="1:7" ht="30" customHeight="1">
      <c r="A59" s="120">
        <f t="shared" si="0"/>
        <v>55</v>
      </c>
      <c r="B59" s="83"/>
      <c r="C59" s="121" t="s">
        <v>302</v>
      </c>
      <c r="D59" s="73" t="s">
        <v>19</v>
      </c>
      <c r="E59" s="74" t="s">
        <v>19</v>
      </c>
      <c r="F59" s="86" t="s">
        <v>19</v>
      </c>
      <c r="G59" s="115" t="s">
        <v>19</v>
      </c>
    </row>
    <row r="60" spans="1:7" ht="30" customHeight="1">
      <c r="A60" s="82">
        <f t="shared" si="0"/>
        <v>56</v>
      </c>
      <c r="B60" s="83"/>
      <c r="C60" s="58" t="s">
        <v>610</v>
      </c>
      <c r="D60" s="78" t="s">
        <v>53</v>
      </c>
      <c r="E60" s="86">
        <v>1310</v>
      </c>
      <c r="F60" s="86"/>
      <c r="G60" s="115">
        <f t="shared" ref="G60:G68" si="6">ROUND(E60*F60,2)</f>
        <v>0</v>
      </c>
    </row>
    <row r="61" spans="1:7" ht="30" customHeight="1">
      <c r="A61" s="82">
        <f t="shared" si="0"/>
        <v>57</v>
      </c>
      <c r="B61" s="83"/>
      <c r="C61" s="84" t="s">
        <v>611</v>
      </c>
      <c r="D61" s="78" t="s">
        <v>35</v>
      </c>
      <c r="E61" s="86">
        <v>2</v>
      </c>
      <c r="F61" s="86"/>
      <c r="G61" s="115">
        <f t="shared" si="6"/>
        <v>0</v>
      </c>
    </row>
    <row r="62" spans="1:7" ht="30" customHeight="1">
      <c r="A62" s="82">
        <f t="shared" si="0"/>
        <v>58</v>
      </c>
      <c r="B62" s="83"/>
      <c r="C62" s="84" t="s">
        <v>612</v>
      </c>
      <c r="D62" s="78" t="s">
        <v>35</v>
      </c>
      <c r="E62" s="86">
        <v>4</v>
      </c>
      <c r="F62" s="86"/>
      <c r="G62" s="115">
        <f t="shared" si="6"/>
        <v>0</v>
      </c>
    </row>
    <row r="63" spans="1:7" ht="30" customHeight="1">
      <c r="A63" s="82">
        <f t="shared" si="0"/>
        <v>59</v>
      </c>
      <c r="B63" s="83"/>
      <c r="C63" s="84" t="s">
        <v>613</v>
      </c>
      <c r="D63" s="78" t="s">
        <v>35</v>
      </c>
      <c r="E63" s="86">
        <v>3</v>
      </c>
      <c r="F63" s="86"/>
      <c r="G63" s="115">
        <f t="shared" si="6"/>
        <v>0</v>
      </c>
    </row>
    <row r="64" spans="1:7" ht="30" customHeight="1">
      <c r="A64" s="82">
        <f t="shared" si="0"/>
        <v>60</v>
      </c>
      <c r="B64" s="83"/>
      <c r="C64" s="58" t="s">
        <v>614</v>
      </c>
      <c r="D64" s="78" t="s">
        <v>53</v>
      </c>
      <c r="E64" s="86">
        <v>115</v>
      </c>
      <c r="F64" s="86"/>
      <c r="G64" s="115">
        <f t="shared" si="6"/>
        <v>0</v>
      </c>
    </row>
    <row r="65" spans="1:7" ht="30" customHeight="1">
      <c r="A65" s="82">
        <f t="shared" si="0"/>
        <v>61</v>
      </c>
      <c r="B65" s="83"/>
      <c r="C65" s="84" t="s">
        <v>615</v>
      </c>
      <c r="D65" s="78" t="s">
        <v>53</v>
      </c>
      <c r="E65" s="86">
        <v>320</v>
      </c>
      <c r="F65" s="86"/>
      <c r="G65" s="115">
        <f t="shared" si="6"/>
        <v>0</v>
      </c>
    </row>
    <row r="66" spans="1:7" ht="30" customHeight="1">
      <c r="A66" s="82">
        <f t="shared" si="0"/>
        <v>62</v>
      </c>
      <c r="B66" s="83"/>
      <c r="C66" s="84" t="s">
        <v>616</v>
      </c>
      <c r="D66" s="78" t="s">
        <v>35</v>
      </c>
      <c r="E66" s="86">
        <v>3</v>
      </c>
      <c r="F66" s="86"/>
      <c r="G66" s="115">
        <f t="shared" si="6"/>
        <v>0</v>
      </c>
    </row>
    <row r="67" spans="1:7" ht="30" customHeight="1">
      <c r="A67" s="82">
        <f t="shared" si="0"/>
        <v>63</v>
      </c>
      <c r="B67" s="83"/>
      <c r="C67" s="84" t="s">
        <v>567</v>
      </c>
      <c r="D67" s="78" t="s">
        <v>53</v>
      </c>
      <c r="E67" s="86">
        <v>217</v>
      </c>
      <c r="F67" s="86"/>
      <c r="G67" s="115">
        <f t="shared" si="6"/>
        <v>0</v>
      </c>
    </row>
    <row r="68" spans="1:7" ht="30" customHeight="1">
      <c r="A68" s="82">
        <f t="shared" si="0"/>
        <v>64</v>
      </c>
      <c r="B68" s="83"/>
      <c r="C68" s="84" t="s">
        <v>566</v>
      </c>
      <c r="D68" s="78" t="s">
        <v>53</v>
      </c>
      <c r="E68" s="86">
        <v>21</v>
      </c>
      <c r="F68" s="86"/>
      <c r="G68" s="115">
        <f t="shared" si="6"/>
        <v>0</v>
      </c>
    </row>
    <row r="69" spans="1:7" ht="30" customHeight="1">
      <c r="A69" s="82">
        <f t="shared" si="0"/>
        <v>65</v>
      </c>
      <c r="B69" s="83"/>
      <c r="C69" s="84" t="s">
        <v>784</v>
      </c>
      <c r="D69" s="78" t="s">
        <v>60</v>
      </c>
      <c r="E69" s="86">
        <v>1</v>
      </c>
      <c r="F69" s="86"/>
      <c r="G69" s="115">
        <f t="shared" ref="G69" si="7">ROUND(E69*F69,2)</f>
        <v>0</v>
      </c>
    </row>
    <row r="70" spans="1:7" ht="30" customHeight="1">
      <c r="A70" s="82">
        <f t="shared" si="0"/>
        <v>66</v>
      </c>
      <c r="B70" s="83"/>
      <c r="C70" s="121" t="s">
        <v>617</v>
      </c>
      <c r="D70" s="73" t="s">
        <v>19</v>
      </c>
      <c r="E70" s="74" t="s">
        <v>19</v>
      </c>
      <c r="F70" s="86" t="s">
        <v>19</v>
      </c>
      <c r="G70" s="115" t="s">
        <v>19</v>
      </c>
    </row>
    <row r="71" spans="1:7" ht="30" customHeight="1">
      <c r="A71" s="250">
        <f t="shared" si="0"/>
        <v>67</v>
      </c>
      <c r="B71" s="78"/>
      <c r="C71" s="84" t="s">
        <v>612</v>
      </c>
      <c r="D71" s="78" t="s">
        <v>35</v>
      </c>
      <c r="E71" s="86">
        <v>1</v>
      </c>
      <c r="F71" s="86"/>
      <c r="G71" s="115">
        <f t="shared" ref="G71:G74" si="8">ROUND(E71*F71,2)</f>
        <v>0</v>
      </c>
    </row>
    <row r="72" spans="1:7" ht="30" customHeight="1">
      <c r="A72" s="82">
        <f t="shared" ref="A72:A128" si="9">A71+1</f>
        <v>68</v>
      </c>
      <c r="B72" s="83"/>
      <c r="C72" s="84" t="s">
        <v>618</v>
      </c>
      <c r="D72" s="78" t="s">
        <v>35</v>
      </c>
      <c r="E72" s="86">
        <v>1</v>
      </c>
      <c r="F72" s="86"/>
      <c r="G72" s="115">
        <f t="shared" si="8"/>
        <v>0</v>
      </c>
    </row>
    <row r="73" spans="1:7" ht="30" customHeight="1">
      <c r="A73" s="82">
        <f t="shared" si="9"/>
        <v>69</v>
      </c>
      <c r="B73" s="83"/>
      <c r="C73" s="84" t="s">
        <v>610</v>
      </c>
      <c r="D73" s="78" t="s">
        <v>53</v>
      </c>
      <c r="E73" s="86">
        <v>1280</v>
      </c>
      <c r="F73" s="86"/>
      <c r="G73" s="115">
        <f t="shared" si="8"/>
        <v>0</v>
      </c>
    </row>
    <row r="74" spans="1:7" ht="30" customHeight="1">
      <c r="A74" s="82">
        <f t="shared" si="9"/>
        <v>70</v>
      </c>
      <c r="B74" s="83"/>
      <c r="C74" s="84" t="s">
        <v>615</v>
      </c>
      <c r="D74" s="78" t="s">
        <v>53</v>
      </c>
      <c r="E74" s="86">
        <v>180</v>
      </c>
      <c r="F74" s="86"/>
      <c r="G74" s="115">
        <f t="shared" si="8"/>
        <v>0</v>
      </c>
    </row>
    <row r="75" spans="1:7" ht="38.25" customHeight="1">
      <c r="A75" s="82">
        <f t="shared" si="9"/>
        <v>71</v>
      </c>
      <c r="B75" s="83"/>
      <c r="C75" s="72" t="s">
        <v>619</v>
      </c>
      <c r="D75" s="78" t="s">
        <v>19</v>
      </c>
      <c r="E75" s="86" t="s">
        <v>19</v>
      </c>
      <c r="F75" s="86" t="s">
        <v>19</v>
      </c>
      <c r="G75" s="115" t="s">
        <v>19</v>
      </c>
    </row>
    <row r="76" spans="1:7" ht="30" customHeight="1">
      <c r="A76" s="82">
        <f t="shared" si="9"/>
        <v>72</v>
      </c>
      <c r="B76" s="83"/>
      <c r="C76" s="121" t="s">
        <v>302</v>
      </c>
      <c r="D76" s="73" t="s">
        <v>19</v>
      </c>
      <c r="E76" s="74" t="s">
        <v>19</v>
      </c>
      <c r="F76" s="86" t="s">
        <v>19</v>
      </c>
      <c r="G76" s="109" t="s">
        <v>19</v>
      </c>
    </row>
    <row r="77" spans="1:7" ht="30" customHeight="1">
      <c r="A77" s="82">
        <f t="shared" si="9"/>
        <v>73</v>
      </c>
      <c r="B77" s="83"/>
      <c r="C77" s="58" t="s">
        <v>620</v>
      </c>
      <c r="D77" s="78" t="s">
        <v>53</v>
      </c>
      <c r="E77" s="86">
        <v>4010</v>
      </c>
      <c r="F77" s="86"/>
      <c r="G77" s="115">
        <f t="shared" ref="G77:G79" si="10">ROUND(E77*F77,2)</f>
        <v>0</v>
      </c>
    </row>
    <row r="78" spans="1:7" ht="30" customHeight="1">
      <c r="A78" s="82">
        <f t="shared" si="9"/>
        <v>74</v>
      </c>
      <c r="B78" s="83"/>
      <c r="C78" s="84" t="s">
        <v>621</v>
      </c>
      <c r="D78" s="83" t="s">
        <v>35</v>
      </c>
      <c r="E78" s="86">
        <v>5</v>
      </c>
      <c r="F78" s="86"/>
      <c r="G78" s="115">
        <f t="shared" si="10"/>
        <v>0</v>
      </c>
    </row>
    <row r="79" spans="1:7" ht="30" customHeight="1">
      <c r="A79" s="82">
        <f t="shared" si="9"/>
        <v>75</v>
      </c>
      <c r="B79" s="83"/>
      <c r="C79" s="58" t="s">
        <v>591</v>
      </c>
      <c r="D79" s="83" t="s">
        <v>35</v>
      </c>
      <c r="E79" s="86">
        <v>9</v>
      </c>
      <c r="F79" s="86"/>
      <c r="G79" s="115">
        <f t="shared" si="10"/>
        <v>0</v>
      </c>
    </row>
    <row r="80" spans="1:7" ht="30" customHeight="1">
      <c r="A80" s="82">
        <f t="shared" si="9"/>
        <v>76</v>
      </c>
      <c r="B80" s="83"/>
      <c r="C80" s="121" t="s">
        <v>617</v>
      </c>
      <c r="D80" s="73" t="s">
        <v>19</v>
      </c>
      <c r="E80" s="74" t="s">
        <v>19</v>
      </c>
      <c r="F80" s="86" t="s">
        <v>19</v>
      </c>
      <c r="G80" s="109" t="s">
        <v>19</v>
      </c>
    </row>
    <row r="81" spans="1:7" ht="30" customHeight="1">
      <c r="A81" s="82">
        <f t="shared" si="9"/>
        <v>77</v>
      </c>
      <c r="B81" s="83"/>
      <c r="C81" s="84" t="s">
        <v>620</v>
      </c>
      <c r="D81" s="83" t="s">
        <v>53</v>
      </c>
      <c r="E81" s="86">
        <v>3457</v>
      </c>
      <c r="F81" s="86"/>
      <c r="G81" s="115">
        <f t="shared" ref="G81:G82" si="11">ROUND(E81*F81,2)</f>
        <v>0</v>
      </c>
    </row>
    <row r="82" spans="1:7" ht="30" customHeight="1">
      <c r="A82" s="120">
        <f t="shared" si="9"/>
        <v>78</v>
      </c>
      <c r="B82" s="83"/>
      <c r="C82" s="58" t="s">
        <v>622</v>
      </c>
      <c r="D82" s="78" t="s">
        <v>35</v>
      </c>
      <c r="E82" s="86">
        <v>5</v>
      </c>
      <c r="F82" s="86"/>
      <c r="G82" s="115">
        <f t="shared" si="11"/>
        <v>0</v>
      </c>
    </row>
    <row r="83" spans="1:7" ht="39.75" customHeight="1">
      <c r="A83" s="82">
        <f t="shared" si="9"/>
        <v>79</v>
      </c>
      <c r="B83" s="83"/>
      <c r="C83" s="72" t="s">
        <v>623</v>
      </c>
      <c r="D83" s="73" t="s">
        <v>19</v>
      </c>
      <c r="E83" s="74" t="s">
        <v>19</v>
      </c>
      <c r="F83" s="86" t="s">
        <v>19</v>
      </c>
      <c r="G83" s="109" t="s">
        <v>19</v>
      </c>
    </row>
    <row r="84" spans="1:7" ht="30" customHeight="1">
      <c r="A84" s="82">
        <f t="shared" si="9"/>
        <v>80</v>
      </c>
      <c r="B84" s="83"/>
      <c r="C84" s="121" t="s">
        <v>302</v>
      </c>
      <c r="D84" s="73" t="s">
        <v>19</v>
      </c>
      <c r="E84" s="74" t="s">
        <v>19</v>
      </c>
      <c r="F84" s="86" t="s">
        <v>19</v>
      </c>
      <c r="G84" s="109" t="s">
        <v>19</v>
      </c>
    </row>
    <row r="85" spans="1:7" ht="30" customHeight="1">
      <c r="A85" s="82">
        <f t="shared" si="9"/>
        <v>81</v>
      </c>
      <c r="B85" s="93"/>
      <c r="C85" s="84" t="s">
        <v>624</v>
      </c>
      <c r="D85" s="83" t="s">
        <v>53</v>
      </c>
      <c r="E85" s="86">
        <v>200</v>
      </c>
      <c r="F85" s="86"/>
      <c r="G85" s="115">
        <f t="shared" ref="G85:G87" si="12">ROUND(E85*F85,2)</f>
        <v>0</v>
      </c>
    </row>
    <row r="86" spans="1:7" ht="30" customHeight="1">
      <c r="A86" s="82">
        <f t="shared" si="9"/>
        <v>82</v>
      </c>
      <c r="B86" s="93"/>
      <c r="C86" s="84" t="s">
        <v>625</v>
      </c>
      <c r="D86" s="83" t="s">
        <v>35</v>
      </c>
      <c r="E86" s="86">
        <v>2</v>
      </c>
      <c r="F86" s="86"/>
      <c r="G86" s="115">
        <f t="shared" si="12"/>
        <v>0</v>
      </c>
    </row>
    <row r="87" spans="1:7" ht="30" customHeight="1">
      <c r="A87" s="82">
        <f t="shared" si="9"/>
        <v>83</v>
      </c>
      <c r="B87" s="93"/>
      <c r="C87" s="84" t="s">
        <v>591</v>
      </c>
      <c r="D87" s="83" t="s">
        <v>35</v>
      </c>
      <c r="E87" s="86">
        <v>2</v>
      </c>
      <c r="F87" s="86"/>
      <c r="G87" s="115">
        <f t="shared" si="12"/>
        <v>0</v>
      </c>
    </row>
    <row r="88" spans="1:7" ht="39.75" customHeight="1">
      <c r="A88" s="82">
        <f t="shared" si="9"/>
        <v>84</v>
      </c>
      <c r="B88" s="93"/>
      <c r="C88" s="72" t="s">
        <v>626</v>
      </c>
      <c r="D88" s="73" t="s">
        <v>19</v>
      </c>
      <c r="E88" s="74" t="s">
        <v>19</v>
      </c>
      <c r="F88" s="86" t="s">
        <v>19</v>
      </c>
      <c r="G88" s="109" t="s">
        <v>19</v>
      </c>
    </row>
    <row r="89" spans="1:7" ht="30" customHeight="1">
      <c r="A89" s="120">
        <f t="shared" si="9"/>
        <v>85</v>
      </c>
      <c r="B89" s="83"/>
      <c r="C89" s="121" t="s">
        <v>302</v>
      </c>
      <c r="D89" s="73" t="s">
        <v>19</v>
      </c>
      <c r="E89" s="74" t="s">
        <v>19</v>
      </c>
      <c r="F89" s="86" t="s">
        <v>19</v>
      </c>
      <c r="G89" s="109" t="s">
        <v>19</v>
      </c>
    </row>
    <row r="90" spans="1:7" ht="30" customHeight="1">
      <c r="A90" s="82">
        <f t="shared" si="9"/>
        <v>86</v>
      </c>
      <c r="B90" s="93"/>
      <c r="C90" s="84" t="s">
        <v>627</v>
      </c>
      <c r="D90" s="83" t="s">
        <v>53</v>
      </c>
      <c r="E90" s="86">
        <v>1100</v>
      </c>
      <c r="F90" s="86"/>
      <c r="G90" s="115">
        <f t="shared" ref="G90:G92" si="13">ROUND(E90*F90,2)</f>
        <v>0</v>
      </c>
    </row>
    <row r="91" spans="1:7" ht="30" customHeight="1">
      <c r="A91" s="82">
        <f t="shared" si="9"/>
        <v>87</v>
      </c>
      <c r="B91" s="93"/>
      <c r="C91" s="84" t="s">
        <v>625</v>
      </c>
      <c r="D91" s="83" t="s">
        <v>35</v>
      </c>
      <c r="E91" s="86">
        <v>2</v>
      </c>
      <c r="F91" s="86"/>
      <c r="G91" s="115">
        <f t="shared" si="13"/>
        <v>0</v>
      </c>
    </row>
    <row r="92" spans="1:7" ht="30" customHeight="1">
      <c r="A92" s="82">
        <f t="shared" si="9"/>
        <v>88</v>
      </c>
      <c r="B92" s="93"/>
      <c r="C92" s="84" t="s">
        <v>591</v>
      </c>
      <c r="D92" s="83" t="s">
        <v>35</v>
      </c>
      <c r="E92" s="86">
        <v>3</v>
      </c>
      <c r="F92" s="86"/>
      <c r="G92" s="115">
        <f t="shared" si="13"/>
        <v>0</v>
      </c>
    </row>
    <row r="93" spans="1:7" ht="30" customHeight="1">
      <c r="A93" s="82">
        <f t="shared" si="9"/>
        <v>89</v>
      </c>
      <c r="B93" s="93"/>
      <c r="C93" s="121" t="s">
        <v>617</v>
      </c>
      <c r="D93" s="73" t="s">
        <v>19</v>
      </c>
      <c r="E93" s="74" t="s">
        <v>19</v>
      </c>
      <c r="F93" s="86" t="s">
        <v>19</v>
      </c>
      <c r="G93" s="109" t="s">
        <v>19</v>
      </c>
    </row>
    <row r="94" spans="1:7" ht="30" customHeight="1">
      <c r="A94" s="82">
        <f t="shared" si="9"/>
        <v>90</v>
      </c>
      <c r="B94" s="93"/>
      <c r="C94" s="84" t="s">
        <v>627</v>
      </c>
      <c r="D94" s="83" t="s">
        <v>53</v>
      </c>
      <c r="E94" s="86">
        <v>1000</v>
      </c>
      <c r="F94" s="86"/>
      <c r="G94" s="115">
        <f t="shared" ref="G94" si="14">ROUND(E94*F94,2)</f>
        <v>0</v>
      </c>
    </row>
    <row r="95" spans="1:7" ht="42" customHeight="1">
      <c r="A95" s="82">
        <f t="shared" si="9"/>
        <v>91</v>
      </c>
      <c r="B95" s="83"/>
      <c r="C95" s="72" t="s">
        <v>628</v>
      </c>
      <c r="D95" s="73" t="s">
        <v>19</v>
      </c>
      <c r="E95" s="74" t="s">
        <v>19</v>
      </c>
      <c r="F95" s="86" t="s">
        <v>19</v>
      </c>
      <c r="G95" s="109" t="s">
        <v>19</v>
      </c>
    </row>
    <row r="96" spans="1:7" ht="30" customHeight="1">
      <c r="A96" s="82">
        <f t="shared" si="9"/>
        <v>92</v>
      </c>
      <c r="B96" s="93"/>
      <c r="C96" s="121" t="s">
        <v>302</v>
      </c>
      <c r="D96" s="73" t="s">
        <v>19</v>
      </c>
      <c r="E96" s="74" t="s">
        <v>19</v>
      </c>
      <c r="F96" s="86" t="s">
        <v>19</v>
      </c>
      <c r="G96" s="109" t="s">
        <v>19</v>
      </c>
    </row>
    <row r="97" spans="1:7" ht="30" customHeight="1">
      <c r="A97" s="82">
        <f t="shared" si="9"/>
        <v>93</v>
      </c>
      <c r="B97" s="83"/>
      <c r="C97" s="58" t="s">
        <v>629</v>
      </c>
      <c r="D97" s="78" t="s">
        <v>53</v>
      </c>
      <c r="E97" s="86">
        <v>1300</v>
      </c>
      <c r="F97" s="86"/>
      <c r="G97" s="115">
        <f t="shared" ref="G97:G101" si="15">ROUND(E97*F97,2)</f>
        <v>0</v>
      </c>
    </row>
    <row r="98" spans="1:7" ht="30" customHeight="1">
      <c r="A98" s="82">
        <f t="shared" si="9"/>
        <v>94</v>
      </c>
      <c r="B98" s="93"/>
      <c r="C98" s="84" t="s">
        <v>630</v>
      </c>
      <c r="D98" s="83" t="s">
        <v>53</v>
      </c>
      <c r="E98" s="86">
        <v>2900</v>
      </c>
      <c r="F98" s="86"/>
      <c r="G98" s="115">
        <f t="shared" si="15"/>
        <v>0</v>
      </c>
    </row>
    <row r="99" spans="1:7" ht="30" customHeight="1">
      <c r="A99" s="82">
        <f t="shared" si="9"/>
        <v>95</v>
      </c>
      <c r="B99" s="93"/>
      <c r="C99" s="84" t="s">
        <v>592</v>
      </c>
      <c r="D99" s="83" t="s">
        <v>35</v>
      </c>
      <c r="E99" s="86">
        <v>4</v>
      </c>
      <c r="F99" s="86"/>
      <c r="G99" s="115">
        <f t="shared" si="15"/>
        <v>0</v>
      </c>
    </row>
    <row r="100" spans="1:7" ht="30" customHeight="1">
      <c r="A100" s="82">
        <f t="shared" si="9"/>
        <v>96</v>
      </c>
      <c r="B100" s="93"/>
      <c r="C100" s="84" t="s">
        <v>591</v>
      </c>
      <c r="D100" s="83" t="s">
        <v>35</v>
      </c>
      <c r="E100" s="86">
        <v>4</v>
      </c>
      <c r="F100" s="86"/>
      <c r="G100" s="115">
        <f t="shared" si="15"/>
        <v>0</v>
      </c>
    </row>
    <row r="101" spans="1:7" ht="30" customHeight="1">
      <c r="A101" s="82">
        <f t="shared" si="9"/>
        <v>97</v>
      </c>
      <c r="B101" s="93"/>
      <c r="C101" s="84" t="s">
        <v>631</v>
      </c>
      <c r="D101" s="83" t="s">
        <v>53</v>
      </c>
      <c r="E101" s="86">
        <v>130</v>
      </c>
      <c r="F101" s="86"/>
      <c r="G101" s="115">
        <f t="shared" si="15"/>
        <v>0</v>
      </c>
    </row>
    <row r="102" spans="1:7" ht="30" customHeight="1">
      <c r="A102" s="82">
        <f t="shared" si="9"/>
        <v>98</v>
      </c>
      <c r="B102" s="93"/>
      <c r="C102" s="121" t="s">
        <v>617</v>
      </c>
      <c r="D102" s="73" t="s">
        <v>19</v>
      </c>
      <c r="E102" s="74" t="s">
        <v>19</v>
      </c>
      <c r="F102" s="86" t="s">
        <v>19</v>
      </c>
      <c r="G102" s="118" t="s">
        <v>19</v>
      </c>
    </row>
    <row r="103" spans="1:7" ht="30" customHeight="1">
      <c r="A103" s="82">
        <f t="shared" si="9"/>
        <v>99</v>
      </c>
      <c r="B103" s="83"/>
      <c r="C103" s="84" t="s">
        <v>629</v>
      </c>
      <c r="D103" s="78" t="s">
        <v>53</v>
      </c>
      <c r="E103" s="247">
        <v>1290</v>
      </c>
      <c r="F103" s="86"/>
      <c r="G103" s="115">
        <f t="shared" ref="G103:G104" si="16">ROUND(E103*F103,2)</f>
        <v>0</v>
      </c>
    </row>
    <row r="104" spans="1:7" ht="30" customHeight="1">
      <c r="A104" s="82">
        <f t="shared" si="9"/>
        <v>100</v>
      </c>
      <c r="B104" s="83"/>
      <c r="C104" s="84" t="s">
        <v>630</v>
      </c>
      <c r="D104" s="78" t="s">
        <v>53</v>
      </c>
      <c r="E104" s="247">
        <v>2850</v>
      </c>
      <c r="F104" s="86"/>
      <c r="G104" s="115">
        <f t="shared" si="16"/>
        <v>0</v>
      </c>
    </row>
    <row r="105" spans="1:7" ht="42" customHeight="1">
      <c r="A105" s="82">
        <f t="shared" si="9"/>
        <v>101</v>
      </c>
      <c r="B105" s="83"/>
      <c r="C105" s="72" t="s">
        <v>632</v>
      </c>
      <c r="D105" s="73" t="s">
        <v>19</v>
      </c>
      <c r="E105" s="74" t="s">
        <v>19</v>
      </c>
      <c r="F105" s="86" t="s">
        <v>19</v>
      </c>
      <c r="G105" s="118" t="s">
        <v>19</v>
      </c>
    </row>
    <row r="106" spans="1:7" ht="30" customHeight="1">
      <c r="A106" s="82">
        <f t="shared" si="9"/>
        <v>102</v>
      </c>
      <c r="B106" s="83"/>
      <c r="C106" s="121" t="s">
        <v>302</v>
      </c>
      <c r="D106" s="73" t="s">
        <v>19</v>
      </c>
      <c r="E106" s="74" t="s">
        <v>19</v>
      </c>
      <c r="F106" s="86" t="s">
        <v>19</v>
      </c>
      <c r="G106" s="109" t="s">
        <v>19</v>
      </c>
    </row>
    <row r="107" spans="1:7" ht="30" customHeight="1">
      <c r="A107" s="82">
        <f t="shared" si="9"/>
        <v>103</v>
      </c>
      <c r="B107" s="83"/>
      <c r="C107" s="84" t="s">
        <v>633</v>
      </c>
      <c r="D107" s="78" t="s">
        <v>53</v>
      </c>
      <c r="E107" s="247">
        <v>950</v>
      </c>
      <c r="F107" s="86"/>
      <c r="G107" s="115">
        <f t="shared" ref="G107:G110" si="17">ROUND(E107*F107,2)</f>
        <v>0</v>
      </c>
    </row>
    <row r="108" spans="1:7" ht="30" customHeight="1">
      <c r="A108" s="82">
        <f t="shared" si="9"/>
        <v>104</v>
      </c>
      <c r="B108" s="83"/>
      <c r="C108" s="84" t="s">
        <v>634</v>
      </c>
      <c r="D108" s="78" t="s">
        <v>35</v>
      </c>
      <c r="E108" s="247">
        <v>2</v>
      </c>
      <c r="F108" s="86"/>
      <c r="G108" s="115">
        <f t="shared" si="17"/>
        <v>0</v>
      </c>
    </row>
    <row r="109" spans="1:7" ht="30" customHeight="1">
      <c r="A109" s="82">
        <f t="shared" si="9"/>
        <v>105</v>
      </c>
      <c r="B109" s="83"/>
      <c r="C109" s="84" t="s">
        <v>591</v>
      </c>
      <c r="D109" s="78" t="s">
        <v>35</v>
      </c>
      <c r="E109" s="247">
        <v>3</v>
      </c>
      <c r="F109" s="86"/>
      <c r="G109" s="115">
        <f t="shared" si="17"/>
        <v>0</v>
      </c>
    </row>
    <row r="110" spans="1:7" ht="30" customHeight="1">
      <c r="A110" s="82">
        <f t="shared" si="9"/>
        <v>106</v>
      </c>
      <c r="B110" s="83"/>
      <c r="C110" s="84" t="s">
        <v>635</v>
      </c>
      <c r="D110" s="78" t="s">
        <v>53</v>
      </c>
      <c r="E110" s="247">
        <v>280</v>
      </c>
      <c r="F110" s="86"/>
      <c r="G110" s="115">
        <f t="shared" si="17"/>
        <v>0</v>
      </c>
    </row>
    <row r="111" spans="1:7" ht="30" customHeight="1">
      <c r="A111" s="82">
        <f t="shared" si="9"/>
        <v>107</v>
      </c>
      <c r="B111" s="83"/>
      <c r="C111" s="121" t="s">
        <v>617</v>
      </c>
      <c r="D111" s="73" t="s">
        <v>19</v>
      </c>
      <c r="E111" s="74" t="s">
        <v>19</v>
      </c>
      <c r="F111" s="86" t="s">
        <v>19</v>
      </c>
      <c r="G111" s="118" t="s">
        <v>19</v>
      </c>
    </row>
    <row r="112" spans="1:7" ht="30" customHeight="1">
      <c r="A112" s="82">
        <f t="shared" si="9"/>
        <v>108</v>
      </c>
      <c r="B112" s="83"/>
      <c r="C112" s="84" t="s">
        <v>633</v>
      </c>
      <c r="D112" s="78" t="s">
        <v>53</v>
      </c>
      <c r="E112" s="247">
        <v>900</v>
      </c>
      <c r="F112" s="86"/>
      <c r="G112" s="115">
        <f t="shared" ref="G112:G113" si="18">ROUND(E112*F112,2)</f>
        <v>0</v>
      </c>
    </row>
    <row r="113" spans="1:7" ht="30" customHeight="1">
      <c r="A113" s="82">
        <f t="shared" si="9"/>
        <v>109</v>
      </c>
      <c r="B113" s="83"/>
      <c r="C113" s="84" t="s">
        <v>636</v>
      </c>
      <c r="D113" s="78" t="s">
        <v>53</v>
      </c>
      <c r="E113" s="247">
        <v>285</v>
      </c>
      <c r="F113" s="86"/>
      <c r="G113" s="115">
        <f t="shared" si="18"/>
        <v>0</v>
      </c>
    </row>
    <row r="114" spans="1:7" ht="40.5" customHeight="1">
      <c r="A114" s="82">
        <f t="shared" si="9"/>
        <v>110</v>
      </c>
      <c r="B114" s="83"/>
      <c r="C114" s="72" t="s">
        <v>637</v>
      </c>
      <c r="D114" s="73" t="s">
        <v>19</v>
      </c>
      <c r="E114" s="74" t="s">
        <v>19</v>
      </c>
      <c r="F114" s="86" t="s">
        <v>19</v>
      </c>
      <c r="G114" s="118" t="s">
        <v>19</v>
      </c>
    </row>
    <row r="115" spans="1:7" ht="30" customHeight="1">
      <c r="A115" s="82">
        <f t="shared" si="9"/>
        <v>111</v>
      </c>
      <c r="B115" s="83"/>
      <c r="C115" s="121" t="s">
        <v>302</v>
      </c>
      <c r="D115" s="73" t="s">
        <v>19</v>
      </c>
      <c r="E115" s="74" t="s">
        <v>19</v>
      </c>
      <c r="F115" s="86" t="s">
        <v>19</v>
      </c>
      <c r="G115" s="118" t="s">
        <v>19</v>
      </c>
    </row>
    <row r="116" spans="1:7" ht="30" customHeight="1">
      <c r="A116" s="82">
        <f t="shared" si="9"/>
        <v>112</v>
      </c>
      <c r="B116" s="83"/>
      <c r="C116" s="84" t="s">
        <v>620</v>
      </c>
      <c r="D116" s="78" t="s">
        <v>53</v>
      </c>
      <c r="E116" s="247">
        <v>350</v>
      </c>
      <c r="F116" s="86"/>
      <c r="G116" s="115">
        <f t="shared" ref="G116:G118" si="19">ROUND(E116*F116,2)</f>
        <v>0</v>
      </c>
    </row>
    <row r="117" spans="1:7" ht="30" customHeight="1">
      <c r="A117" s="82">
        <f t="shared" si="9"/>
        <v>113</v>
      </c>
      <c r="B117" s="83"/>
      <c r="C117" s="84" t="s">
        <v>638</v>
      </c>
      <c r="D117" s="78" t="s">
        <v>35</v>
      </c>
      <c r="E117" s="247">
        <v>1</v>
      </c>
      <c r="F117" s="86"/>
      <c r="G117" s="115">
        <f t="shared" si="19"/>
        <v>0</v>
      </c>
    </row>
    <row r="118" spans="1:7" ht="30" customHeight="1">
      <c r="A118" s="82">
        <f t="shared" si="9"/>
        <v>114</v>
      </c>
      <c r="B118" s="83"/>
      <c r="C118" s="84" t="s">
        <v>591</v>
      </c>
      <c r="D118" s="78" t="s">
        <v>35</v>
      </c>
      <c r="E118" s="247">
        <v>2</v>
      </c>
      <c r="F118" s="86"/>
      <c r="G118" s="115">
        <f t="shared" si="19"/>
        <v>0</v>
      </c>
    </row>
    <row r="119" spans="1:7" ht="30" customHeight="1">
      <c r="A119" s="82">
        <f t="shared" si="9"/>
        <v>115</v>
      </c>
      <c r="B119" s="83"/>
      <c r="C119" s="121" t="s">
        <v>617</v>
      </c>
      <c r="D119" s="73" t="s">
        <v>19</v>
      </c>
      <c r="E119" s="74" t="s">
        <v>19</v>
      </c>
      <c r="F119" s="86" t="s">
        <v>19</v>
      </c>
      <c r="G119" s="118" t="s">
        <v>19</v>
      </c>
    </row>
    <row r="120" spans="1:7" ht="30" customHeight="1">
      <c r="A120" s="82">
        <f t="shared" si="9"/>
        <v>116</v>
      </c>
      <c r="B120" s="83"/>
      <c r="C120" s="84" t="s">
        <v>639</v>
      </c>
      <c r="D120" s="78" t="s">
        <v>53</v>
      </c>
      <c r="E120" s="247">
        <v>210</v>
      </c>
      <c r="F120" s="86"/>
      <c r="G120" s="115">
        <f t="shared" ref="G120:G122" si="20">ROUND(E120*F120,2)</f>
        <v>0</v>
      </c>
    </row>
    <row r="121" spans="1:7" ht="30" customHeight="1">
      <c r="A121" s="82">
        <f t="shared" si="9"/>
        <v>117</v>
      </c>
      <c r="B121" s="83"/>
      <c r="C121" s="84" t="s">
        <v>640</v>
      </c>
      <c r="D121" s="83" t="s">
        <v>53</v>
      </c>
      <c r="E121" s="86">
        <v>235</v>
      </c>
      <c r="F121" s="86"/>
      <c r="G121" s="115">
        <f t="shared" si="20"/>
        <v>0</v>
      </c>
    </row>
    <row r="122" spans="1:7" ht="30" customHeight="1">
      <c r="A122" s="82">
        <f t="shared" si="9"/>
        <v>118</v>
      </c>
      <c r="B122" s="78"/>
      <c r="C122" s="58" t="s">
        <v>622</v>
      </c>
      <c r="D122" s="78" t="s">
        <v>35</v>
      </c>
      <c r="E122" s="86">
        <v>1</v>
      </c>
      <c r="F122" s="86"/>
      <c r="G122" s="115">
        <f t="shared" si="20"/>
        <v>0</v>
      </c>
    </row>
    <row r="123" spans="1:7" ht="40.5" customHeight="1">
      <c r="A123" s="80">
        <f t="shared" si="9"/>
        <v>119</v>
      </c>
      <c r="B123" s="83"/>
      <c r="C123" s="72" t="s">
        <v>641</v>
      </c>
      <c r="D123" s="73" t="s">
        <v>19</v>
      </c>
      <c r="E123" s="74" t="s">
        <v>19</v>
      </c>
      <c r="F123" s="86" t="s">
        <v>19</v>
      </c>
      <c r="G123" s="179" t="s">
        <v>19</v>
      </c>
    </row>
    <row r="124" spans="1:7" ht="30" customHeight="1">
      <c r="A124" s="82">
        <f t="shared" si="9"/>
        <v>120</v>
      </c>
      <c r="B124" s="83"/>
      <c r="C124" s="121" t="s">
        <v>302</v>
      </c>
      <c r="D124" s="73" t="s">
        <v>19</v>
      </c>
      <c r="E124" s="74" t="s">
        <v>19</v>
      </c>
      <c r="F124" s="86" t="s">
        <v>19</v>
      </c>
      <c r="G124" s="118" t="s">
        <v>19</v>
      </c>
    </row>
    <row r="125" spans="1:7" ht="30" customHeight="1">
      <c r="A125" s="82">
        <f t="shared" si="9"/>
        <v>121</v>
      </c>
      <c r="B125" s="83"/>
      <c r="C125" s="84" t="s">
        <v>642</v>
      </c>
      <c r="D125" s="83" t="s">
        <v>35</v>
      </c>
      <c r="E125" s="86">
        <v>3</v>
      </c>
      <c r="F125" s="86"/>
      <c r="G125" s="115">
        <f t="shared" ref="G125:G128" si="21">ROUND(E125*F125,2)</f>
        <v>0</v>
      </c>
    </row>
    <row r="126" spans="1:7" ht="30" customHeight="1">
      <c r="A126" s="82">
        <f t="shared" si="9"/>
        <v>122</v>
      </c>
      <c r="B126" s="83"/>
      <c r="C126" s="84" t="s">
        <v>643</v>
      </c>
      <c r="D126" s="83" t="s">
        <v>53</v>
      </c>
      <c r="E126" s="86">
        <v>290</v>
      </c>
      <c r="F126" s="86"/>
      <c r="G126" s="115">
        <f t="shared" si="21"/>
        <v>0</v>
      </c>
    </row>
    <row r="127" spans="1:7" ht="30" customHeight="1">
      <c r="A127" s="82">
        <f t="shared" si="9"/>
        <v>123</v>
      </c>
      <c r="B127" s="83"/>
      <c r="C127" s="84" t="s">
        <v>644</v>
      </c>
      <c r="D127" s="83" t="s">
        <v>53</v>
      </c>
      <c r="E127" s="86">
        <v>870</v>
      </c>
      <c r="F127" s="86"/>
      <c r="G127" s="115">
        <f t="shared" si="21"/>
        <v>0</v>
      </c>
    </row>
    <row r="128" spans="1:7" ht="30" customHeight="1" thickBot="1">
      <c r="A128" s="82">
        <f t="shared" si="9"/>
        <v>124</v>
      </c>
      <c r="B128" s="83"/>
      <c r="C128" s="84" t="s">
        <v>645</v>
      </c>
      <c r="D128" s="83" t="s">
        <v>53</v>
      </c>
      <c r="E128" s="86">
        <v>290</v>
      </c>
      <c r="F128" s="86"/>
      <c r="G128" s="115">
        <f t="shared" si="21"/>
        <v>0</v>
      </c>
    </row>
    <row r="129" spans="1:7" ht="30" customHeight="1" thickBot="1">
      <c r="A129" s="394" t="s">
        <v>24</v>
      </c>
      <c r="B129" s="395"/>
      <c r="C129" s="395"/>
      <c r="D129" s="395"/>
      <c r="E129" s="395"/>
      <c r="F129" s="395"/>
      <c r="G129" s="96">
        <f>SUM(G5:G128)</f>
        <v>0</v>
      </c>
    </row>
  </sheetData>
  <mergeCells count="9">
    <mergeCell ref="A129:F129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tabSelected="1" view="pageBreakPreview" topLeftCell="A16" zoomScaleNormal="100" zoomScaleSheetLayoutView="100" workbookViewId="0">
      <selection activeCell="J10" sqref="J10"/>
    </sheetView>
  </sheetViews>
  <sheetFormatPr defaultColWidth="9.28515625" defaultRowHeight="12.75"/>
  <cols>
    <col min="1" max="1" width="19" style="1" customWidth="1"/>
    <col min="2" max="2" width="9.28515625" style="1"/>
    <col min="3" max="3" width="34.7109375" style="1" customWidth="1"/>
    <col min="4" max="16384" width="9.28515625" style="1"/>
  </cols>
  <sheetData>
    <row r="1" spans="1:6" ht="10.5" customHeight="1">
      <c r="A1" s="303"/>
      <c r="B1" s="303"/>
      <c r="C1" s="303"/>
      <c r="D1" s="303"/>
      <c r="E1" s="303"/>
      <c r="F1" s="303"/>
    </row>
    <row r="2" spans="1:6" ht="62.25" customHeight="1">
      <c r="A2" s="2"/>
      <c r="B2" s="2"/>
      <c r="C2" s="2"/>
      <c r="D2" s="2"/>
      <c r="E2" s="2"/>
      <c r="F2" s="2"/>
    </row>
    <row r="3" spans="1:6" ht="12.75" customHeight="1">
      <c r="A3" s="294" t="s">
        <v>828</v>
      </c>
      <c r="B3" s="304"/>
      <c r="C3" s="306" t="s">
        <v>829</v>
      </c>
      <c r="D3" s="306"/>
      <c r="E3" s="306"/>
      <c r="F3" s="307"/>
    </row>
    <row r="4" spans="1:6" ht="12.75" customHeight="1">
      <c r="A4" s="295"/>
      <c r="B4" s="305"/>
      <c r="C4" s="308"/>
      <c r="D4" s="308"/>
      <c r="E4" s="308"/>
      <c r="F4" s="309"/>
    </row>
    <row r="5" spans="1:6" ht="12.75" customHeight="1">
      <c r="A5" s="295"/>
      <c r="B5" s="305"/>
      <c r="C5" s="308"/>
      <c r="D5" s="308"/>
      <c r="E5" s="308"/>
      <c r="F5" s="309"/>
    </row>
    <row r="6" spans="1:6" ht="27.75" customHeight="1">
      <c r="A6" s="242"/>
      <c r="B6" s="3"/>
      <c r="C6" s="310"/>
      <c r="D6" s="310"/>
      <c r="E6" s="310"/>
      <c r="F6" s="311"/>
    </row>
    <row r="7" spans="1:6" ht="15" customHeight="1">
      <c r="A7" s="294" t="s">
        <v>0</v>
      </c>
      <c r="B7" s="297" t="s">
        <v>836</v>
      </c>
      <c r="C7" s="297"/>
      <c r="D7" s="297"/>
      <c r="E7" s="297"/>
      <c r="F7" s="298"/>
    </row>
    <row r="8" spans="1:6" ht="15" customHeight="1">
      <c r="A8" s="295"/>
      <c r="B8" s="299"/>
      <c r="C8" s="299"/>
      <c r="D8" s="299"/>
      <c r="E8" s="299"/>
      <c r="F8" s="300"/>
    </row>
    <row r="9" spans="1:6" ht="40.5" customHeight="1">
      <c r="A9" s="296"/>
      <c r="B9" s="301"/>
      <c r="C9" s="301"/>
      <c r="D9" s="301"/>
      <c r="E9" s="301"/>
      <c r="F9" s="302"/>
    </row>
    <row r="10" spans="1:6" ht="78.75" customHeight="1">
      <c r="A10" s="288" t="s">
        <v>831</v>
      </c>
      <c r="B10" s="329" t="s">
        <v>832</v>
      </c>
      <c r="C10" s="329"/>
      <c r="D10" s="329"/>
      <c r="E10" s="329"/>
      <c r="F10" s="330"/>
    </row>
    <row r="11" spans="1:6" ht="15" customHeight="1">
      <c r="A11" s="294" t="s">
        <v>1</v>
      </c>
      <c r="B11" s="312" t="str">
        <f>[14]ZZK!A1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C11" s="312"/>
      <c r="D11" s="312"/>
      <c r="E11" s="312"/>
      <c r="F11" s="313"/>
    </row>
    <row r="12" spans="1:6" ht="15" customHeight="1">
      <c r="A12" s="295"/>
      <c r="B12" s="314"/>
      <c r="C12" s="314"/>
      <c r="D12" s="314"/>
      <c r="E12" s="314"/>
      <c r="F12" s="315"/>
    </row>
    <row r="13" spans="1:6" ht="15" customHeight="1">
      <c r="A13" s="295"/>
      <c r="B13" s="314"/>
      <c r="C13" s="314"/>
      <c r="D13" s="314"/>
      <c r="E13" s="314"/>
      <c r="F13" s="315"/>
    </row>
    <row r="14" spans="1:6" ht="71.25" customHeight="1">
      <c r="A14" s="296"/>
      <c r="B14" s="316"/>
      <c r="C14" s="316"/>
      <c r="D14" s="316"/>
      <c r="E14" s="316"/>
      <c r="F14" s="317"/>
    </row>
    <row r="15" spans="1:6" ht="20.100000000000001" customHeight="1">
      <c r="A15" s="4" t="s">
        <v>2</v>
      </c>
      <c r="B15" s="318" t="s">
        <v>830</v>
      </c>
      <c r="C15" s="318"/>
      <c r="D15" s="318"/>
      <c r="E15" s="318"/>
      <c r="F15" s="319"/>
    </row>
    <row r="16" spans="1:6" ht="17.25" customHeight="1">
      <c r="A16" s="5" t="s">
        <v>3</v>
      </c>
      <c r="B16" s="333" t="s">
        <v>4</v>
      </c>
      <c r="C16" s="333"/>
      <c r="D16" s="333"/>
      <c r="E16" s="333"/>
      <c r="F16" s="334"/>
    </row>
    <row r="17" spans="1:6" ht="334.5" customHeight="1">
      <c r="A17" s="6" t="s">
        <v>5</v>
      </c>
      <c r="B17" s="333" t="s">
        <v>681</v>
      </c>
      <c r="C17" s="333"/>
      <c r="D17" s="333"/>
      <c r="E17" s="333"/>
      <c r="F17" s="334"/>
    </row>
    <row r="18" spans="1:6" ht="15.75" customHeight="1">
      <c r="A18" s="291" t="s">
        <v>6</v>
      </c>
      <c r="B18" s="320" t="s">
        <v>835</v>
      </c>
      <c r="C18" s="321"/>
      <c r="D18" s="321"/>
      <c r="E18" s="321"/>
      <c r="F18" s="326"/>
    </row>
    <row r="19" spans="1:6" ht="14.25" customHeight="1">
      <c r="A19" s="292" t="s">
        <v>833</v>
      </c>
      <c r="B19" s="322"/>
      <c r="C19" s="323"/>
      <c r="D19" s="323"/>
      <c r="E19" s="323"/>
      <c r="F19" s="327"/>
    </row>
    <row r="20" spans="1:6" ht="36.75" customHeight="1">
      <c r="A20" s="293" t="s">
        <v>834</v>
      </c>
      <c r="B20" s="324"/>
      <c r="C20" s="325"/>
      <c r="D20" s="325"/>
      <c r="E20" s="325"/>
      <c r="F20" s="328"/>
    </row>
    <row r="21" spans="1:6">
      <c r="A21" s="289"/>
      <c r="B21" s="331"/>
      <c r="C21" s="331"/>
      <c r="D21" s="331"/>
      <c r="E21" s="331"/>
      <c r="F21" s="332"/>
    </row>
    <row r="22" spans="1:6">
      <c r="A22" s="290"/>
      <c r="B22" s="331"/>
      <c r="C22" s="331"/>
      <c r="D22" s="331"/>
      <c r="E22" s="331"/>
      <c r="F22" s="332"/>
    </row>
    <row r="23" spans="1:6">
      <c r="A23" s="290"/>
      <c r="B23" s="331"/>
      <c r="C23" s="331"/>
      <c r="D23" s="331"/>
      <c r="E23" s="331"/>
      <c r="F23" s="332"/>
    </row>
    <row r="24" spans="1:6">
      <c r="A24" s="7"/>
      <c r="B24" s="7"/>
      <c r="C24" s="7"/>
      <c r="D24" s="7"/>
      <c r="E24" s="7"/>
      <c r="F24" s="7"/>
    </row>
    <row r="25" spans="1:6">
      <c r="A25" s="8"/>
    </row>
  </sheetData>
  <mergeCells count="16">
    <mergeCell ref="B10:F10"/>
    <mergeCell ref="B21:E23"/>
    <mergeCell ref="F21:F23"/>
    <mergeCell ref="B16:F16"/>
    <mergeCell ref="B17:F17"/>
    <mergeCell ref="A11:A14"/>
    <mergeCell ref="B11:F14"/>
    <mergeCell ref="B15:F15"/>
    <mergeCell ref="B18:E20"/>
    <mergeCell ref="F18:F20"/>
    <mergeCell ref="A7:A9"/>
    <mergeCell ref="B7:F9"/>
    <mergeCell ref="A1:F1"/>
    <mergeCell ref="A3:A5"/>
    <mergeCell ref="B3:B5"/>
    <mergeCell ref="C3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2" manualBreakCount="2">
    <brk id="18" max="5" man="1"/>
    <brk id="23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39"/>
  <sheetViews>
    <sheetView view="pageBreakPreview" zoomScale="115" zoomScaleNormal="70" zoomScaleSheetLayoutView="115" workbookViewId="0">
      <pane xSplit="5" ySplit="5" topLeftCell="F31" activePane="bottomRight" state="frozen"/>
      <selection pane="topRight" activeCell="G1" sqref="G1"/>
      <selection pane="bottomLeft" activeCell="A6" sqref="A6"/>
      <selection pane="bottomRight" activeCell="J32" sqref="J32"/>
    </sheetView>
  </sheetViews>
  <sheetFormatPr defaultRowHeight="15"/>
  <cols>
    <col min="2" max="2" width="11.42578125" customWidth="1"/>
    <col min="3" max="3" width="76.7109375" customWidth="1"/>
    <col min="6" max="6" width="14" customWidth="1"/>
    <col min="7" max="7" width="19.5703125" customWidth="1"/>
  </cols>
  <sheetData>
    <row r="1" spans="1:7" ht="120" customHeight="1" thickBot="1">
      <c r="A1" s="357" t="str">
        <f>[17]ZZK!A1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3" customHeight="1" thickBot="1">
      <c r="A2" s="338" t="s">
        <v>825</v>
      </c>
      <c r="B2" s="396"/>
      <c r="C2" s="396"/>
      <c r="D2" s="396"/>
      <c r="E2" s="396"/>
      <c r="F2" s="396"/>
      <c r="G2" s="397"/>
    </row>
    <row r="3" spans="1:7" ht="14.65" customHeight="1">
      <c r="A3" s="368" t="s">
        <v>8</v>
      </c>
      <c r="B3" s="360" t="s">
        <v>13</v>
      </c>
      <c r="C3" s="371" t="s">
        <v>9</v>
      </c>
      <c r="D3" s="360" t="s">
        <v>14</v>
      </c>
      <c r="E3" s="360"/>
      <c r="F3" s="364" t="s">
        <v>15</v>
      </c>
      <c r="G3" s="366" t="s">
        <v>16</v>
      </c>
    </row>
    <row r="4" spans="1:7">
      <c r="A4" s="369"/>
      <c r="B4" s="370"/>
      <c r="C4" s="372"/>
      <c r="D4" s="68" t="s">
        <v>17</v>
      </c>
      <c r="E4" s="69" t="s">
        <v>18</v>
      </c>
      <c r="F4" s="400"/>
      <c r="G4" s="375"/>
    </row>
    <row r="5" spans="1:7">
      <c r="A5" s="251">
        <v>1</v>
      </c>
      <c r="B5" s="252"/>
      <c r="C5" s="253" t="s">
        <v>662</v>
      </c>
      <c r="D5" s="254" t="s">
        <v>19</v>
      </c>
      <c r="E5" s="254" t="s">
        <v>19</v>
      </c>
      <c r="F5" s="74" t="s">
        <v>19</v>
      </c>
      <c r="G5" s="75" t="s">
        <v>19</v>
      </c>
    </row>
    <row r="6" spans="1:7" ht="38.25">
      <c r="A6" s="82">
        <v>2</v>
      </c>
      <c r="B6" s="83"/>
      <c r="C6" s="84" t="s">
        <v>663</v>
      </c>
      <c r="D6" s="83" t="s">
        <v>326</v>
      </c>
      <c r="E6" s="88">
        <v>1</v>
      </c>
      <c r="F6" s="267"/>
      <c r="G6" s="115">
        <f t="shared" ref="G6" si="0">ROUND(E6*F6,2)</f>
        <v>0</v>
      </c>
    </row>
    <row r="7" spans="1:7">
      <c r="A7" s="70">
        <f>A6+1</f>
        <v>3</v>
      </c>
      <c r="B7" s="71"/>
      <c r="C7" s="72" t="s">
        <v>664</v>
      </c>
      <c r="D7" s="73" t="s">
        <v>19</v>
      </c>
      <c r="E7" s="73" t="s">
        <v>19</v>
      </c>
      <c r="F7" s="86" t="s">
        <v>19</v>
      </c>
      <c r="G7" s="75" t="s">
        <v>19</v>
      </c>
    </row>
    <row r="8" spans="1:7" ht="25.5">
      <c r="A8" s="82">
        <f t="shared" ref="A8:A10" si="1">A7+1</f>
        <v>4</v>
      </c>
      <c r="B8" s="83"/>
      <c r="C8" s="58" t="s">
        <v>665</v>
      </c>
      <c r="D8" s="83" t="s">
        <v>326</v>
      </c>
      <c r="E8" s="88">
        <v>1</v>
      </c>
      <c r="F8" s="86"/>
      <c r="G8" s="115">
        <f t="shared" ref="G8:G21" si="2">ROUND(E8*F8,2)</f>
        <v>0</v>
      </c>
    </row>
    <row r="9" spans="1:7" ht="38.25">
      <c r="A9" s="82">
        <v>5</v>
      </c>
      <c r="B9" s="90"/>
      <c r="C9" s="58" t="s">
        <v>666</v>
      </c>
      <c r="D9" s="83" t="s">
        <v>326</v>
      </c>
      <c r="E9" s="88">
        <v>1</v>
      </c>
      <c r="F9" s="86"/>
      <c r="G9" s="115">
        <f t="shared" si="2"/>
        <v>0</v>
      </c>
    </row>
    <row r="10" spans="1:7" ht="87" customHeight="1">
      <c r="A10" s="82">
        <f t="shared" si="1"/>
        <v>6</v>
      </c>
      <c r="B10" s="90"/>
      <c r="C10" s="84" t="s">
        <v>667</v>
      </c>
      <c r="D10" s="83" t="s">
        <v>326</v>
      </c>
      <c r="E10" s="86">
        <v>1</v>
      </c>
      <c r="F10" s="86"/>
      <c r="G10" s="115">
        <f t="shared" si="2"/>
        <v>0</v>
      </c>
    </row>
    <row r="11" spans="1:7">
      <c r="A11" s="82">
        <v>7</v>
      </c>
      <c r="B11" s="90"/>
      <c r="C11" s="84" t="s">
        <v>668</v>
      </c>
      <c r="D11" s="83" t="s">
        <v>326</v>
      </c>
      <c r="E11" s="88">
        <v>1</v>
      </c>
      <c r="F11" s="86"/>
      <c r="G11" s="115">
        <f t="shared" si="2"/>
        <v>0</v>
      </c>
    </row>
    <row r="12" spans="1:7">
      <c r="A12" s="227">
        <v>8</v>
      </c>
      <c r="B12" s="228"/>
      <c r="C12" s="229" t="s">
        <v>669</v>
      </c>
      <c r="D12" s="83" t="s">
        <v>326</v>
      </c>
      <c r="E12" s="88">
        <v>1</v>
      </c>
      <c r="F12" s="86"/>
      <c r="G12" s="115">
        <f t="shared" si="2"/>
        <v>0</v>
      </c>
    </row>
    <row r="13" spans="1:7">
      <c r="A13" s="227">
        <v>9</v>
      </c>
      <c r="B13" s="228"/>
      <c r="C13" s="229" t="s">
        <v>670</v>
      </c>
      <c r="D13" s="83" t="s">
        <v>326</v>
      </c>
      <c r="E13" s="88">
        <v>1</v>
      </c>
      <c r="F13" s="86"/>
      <c r="G13" s="115">
        <f t="shared" si="2"/>
        <v>0</v>
      </c>
    </row>
    <row r="14" spans="1:7">
      <c r="A14" s="83">
        <v>10</v>
      </c>
      <c r="B14" s="90"/>
      <c r="C14" s="84" t="s">
        <v>671</v>
      </c>
      <c r="D14" s="83" t="s">
        <v>326</v>
      </c>
      <c r="E14" s="88">
        <v>1</v>
      </c>
      <c r="F14" s="86"/>
      <c r="G14" s="115">
        <f t="shared" si="2"/>
        <v>0</v>
      </c>
    </row>
    <row r="15" spans="1:7">
      <c r="A15" s="83">
        <v>11</v>
      </c>
      <c r="B15" s="83"/>
      <c r="C15" s="84" t="s">
        <v>672</v>
      </c>
      <c r="D15" s="83" t="s">
        <v>326</v>
      </c>
      <c r="E15" s="88">
        <v>1</v>
      </c>
      <c r="F15" s="86"/>
      <c r="G15" s="115">
        <f t="shared" si="2"/>
        <v>0</v>
      </c>
    </row>
    <row r="16" spans="1:7">
      <c r="A16" s="83">
        <v>12</v>
      </c>
      <c r="B16" s="83"/>
      <c r="C16" s="84" t="s">
        <v>673</v>
      </c>
      <c r="D16" s="83" t="s">
        <v>326</v>
      </c>
      <c r="E16" s="88">
        <v>1</v>
      </c>
      <c r="F16" s="86"/>
      <c r="G16" s="115">
        <f t="shared" si="2"/>
        <v>0</v>
      </c>
    </row>
    <row r="17" spans="1:7">
      <c r="A17" s="83">
        <v>13</v>
      </c>
      <c r="B17" s="83"/>
      <c r="C17" s="84" t="s">
        <v>674</v>
      </c>
      <c r="D17" s="83" t="s">
        <v>326</v>
      </c>
      <c r="E17" s="88">
        <v>1</v>
      </c>
      <c r="F17" s="86"/>
      <c r="G17" s="115">
        <f t="shared" si="2"/>
        <v>0</v>
      </c>
    </row>
    <row r="18" spans="1:7">
      <c r="A18" s="83">
        <v>14</v>
      </c>
      <c r="B18" s="83"/>
      <c r="C18" s="84" t="s">
        <v>675</v>
      </c>
      <c r="D18" s="83" t="s">
        <v>326</v>
      </c>
      <c r="E18" s="88">
        <v>1</v>
      </c>
      <c r="F18" s="86"/>
      <c r="G18" s="115">
        <f t="shared" si="2"/>
        <v>0</v>
      </c>
    </row>
    <row r="19" spans="1:7" ht="38.25">
      <c r="A19" s="83">
        <v>15</v>
      </c>
      <c r="B19" s="83"/>
      <c r="C19" s="84" t="s">
        <v>676</v>
      </c>
      <c r="D19" s="83" t="s">
        <v>326</v>
      </c>
      <c r="E19" s="88">
        <v>1</v>
      </c>
      <c r="F19" s="86"/>
      <c r="G19" s="115">
        <f t="shared" si="2"/>
        <v>0</v>
      </c>
    </row>
    <row r="20" spans="1:7" ht="25.5">
      <c r="A20" s="83">
        <v>16</v>
      </c>
      <c r="B20" s="83"/>
      <c r="C20" s="84" t="s">
        <v>677</v>
      </c>
      <c r="D20" s="83" t="s">
        <v>326</v>
      </c>
      <c r="E20" s="88">
        <v>1</v>
      </c>
      <c r="F20" s="86"/>
      <c r="G20" s="115">
        <f t="shared" si="2"/>
        <v>0</v>
      </c>
    </row>
    <row r="21" spans="1:7">
      <c r="A21" s="255">
        <v>17</v>
      </c>
      <c r="B21" s="255"/>
      <c r="C21" s="229" t="s">
        <v>678</v>
      </c>
      <c r="D21" s="255" t="s">
        <v>326</v>
      </c>
      <c r="E21" s="256">
        <v>1</v>
      </c>
      <c r="F21" s="86"/>
      <c r="G21" s="115">
        <f t="shared" si="2"/>
        <v>0</v>
      </c>
    </row>
    <row r="22" spans="1:7">
      <c r="A22" s="255">
        <v>18</v>
      </c>
      <c r="B22" s="255"/>
      <c r="C22" s="72" t="s">
        <v>662</v>
      </c>
      <c r="D22" s="73" t="s">
        <v>19</v>
      </c>
      <c r="E22" s="73" t="s">
        <v>19</v>
      </c>
      <c r="F22" s="86" t="s">
        <v>19</v>
      </c>
      <c r="G22" s="75" t="s">
        <v>19</v>
      </c>
    </row>
    <row r="23" spans="1:7" ht="38.25">
      <c r="A23" s="255">
        <v>19</v>
      </c>
      <c r="B23" s="255"/>
      <c r="C23" s="84" t="s">
        <v>663</v>
      </c>
      <c r="D23" s="83" t="s">
        <v>326</v>
      </c>
      <c r="E23" s="88">
        <v>1</v>
      </c>
      <c r="F23" s="86"/>
      <c r="G23" s="115">
        <f t="shared" ref="G23" si="3">ROUND(E23*F23,2)</f>
        <v>0</v>
      </c>
    </row>
    <row r="24" spans="1:7">
      <c r="A24" s="255">
        <v>20</v>
      </c>
      <c r="B24" s="255"/>
      <c r="C24" s="72" t="s">
        <v>808</v>
      </c>
      <c r="D24" s="73" t="s">
        <v>19</v>
      </c>
      <c r="E24" s="73" t="s">
        <v>19</v>
      </c>
      <c r="F24" s="86" t="s">
        <v>19</v>
      </c>
      <c r="G24" s="257" t="s">
        <v>19</v>
      </c>
    </row>
    <row r="25" spans="1:7" ht="25.5">
      <c r="A25" s="255">
        <v>21</v>
      </c>
      <c r="B25" s="255"/>
      <c r="C25" s="58" t="s">
        <v>809</v>
      </c>
      <c r="D25" s="83" t="s">
        <v>326</v>
      </c>
      <c r="E25" s="88">
        <v>1</v>
      </c>
      <c r="F25" s="86"/>
      <c r="G25" s="115">
        <f t="shared" ref="G25:G38" si="4">ROUND(E25*F25,2)</f>
        <v>0</v>
      </c>
    </row>
    <row r="26" spans="1:7" ht="25.5">
      <c r="A26" s="255">
        <v>22</v>
      </c>
      <c r="B26" s="255"/>
      <c r="C26" s="58" t="s">
        <v>810</v>
      </c>
      <c r="D26" s="83" t="s">
        <v>326</v>
      </c>
      <c r="E26" s="88">
        <v>1</v>
      </c>
      <c r="F26" s="86"/>
      <c r="G26" s="115">
        <f t="shared" si="4"/>
        <v>0</v>
      </c>
    </row>
    <row r="27" spans="1:7" ht="51">
      <c r="A27" s="255">
        <v>23</v>
      </c>
      <c r="B27" s="255"/>
      <c r="C27" s="84" t="s">
        <v>811</v>
      </c>
      <c r="D27" s="83" t="s">
        <v>326</v>
      </c>
      <c r="E27" s="86">
        <v>1</v>
      </c>
      <c r="F27" s="86"/>
      <c r="G27" s="115">
        <f t="shared" si="4"/>
        <v>0</v>
      </c>
    </row>
    <row r="28" spans="1:7">
      <c r="A28" s="255">
        <v>24</v>
      </c>
      <c r="B28" s="255"/>
      <c r="C28" s="84" t="s">
        <v>812</v>
      </c>
      <c r="D28" s="83" t="s">
        <v>326</v>
      </c>
      <c r="E28" s="86">
        <v>2</v>
      </c>
      <c r="F28" s="86"/>
      <c r="G28" s="115">
        <f t="shared" si="4"/>
        <v>0</v>
      </c>
    </row>
    <row r="29" spans="1:7">
      <c r="A29" s="255">
        <v>25</v>
      </c>
      <c r="B29" s="255"/>
      <c r="C29" s="84" t="s">
        <v>813</v>
      </c>
      <c r="D29" s="83" t="s">
        <v>53</v>
      </c>
      <c r="E29" s="88">
        <v>86</v>
      </c>
      <c r="F29" s="86"/>
      <c r="G29" s="115">
        <f t="shared" si="4"/>
        <v>0</v>
      </c>
    </row>
    <row r="30" spans="1:7">
      <c r="A30" s="255">
        <v>26</v>
      </c>
      <c r="B30" s="255"/>
      <c r="C30" s="229" t="s">
        <v>814</v>
      </c>
      <c r="D30" s="83" t="s">
        <v>53</v>
      </c>
      <c r="E30" s="88">
        <v>29</v>
      </c>
      <c r="F30" s="86"/>
      <c r="G30" s="115">
        <f t="shared" si="4"/>
        <v>0</v>
      </c>
    </row>
    <row r="31" spans="1:7">
      <c r="A31" s="255">
        <v>27</v>
      </c>
      <c r="B31" s="255"/>
      <c r="C31" s="229" t="s">
        <v>815</v>
      </c>
      <c r="D31" s="83" t="s">
        <v>53</v>
      </c>
      <c r="E31" s="88">
        <v>122</v>
      </c>
      <c r="F31" s="86"/>
      <c r="G31" s="115">
        <f t="shared" si="4"/>
        <v>0</v>
      </c>
    </row>
    <row r="32" spans="1:7">
      <c r="A32" s="255">
        <v>28</v>
      </c>
      <c r="B32" s="255"/>
      <c r="C32" s="229" t="s">
        <v>816</v>
      </c>
      <c r="D32" s="83" t="s">
        <v>53</v>
      </c>
      <c r="E32" s="88">
        <v>136</v>
      </c>
      <c r="F32" s="86"/>
      <c r="G32" s="115">
        <f t="shared" si="4"/>
        <v>0</v>
      </c>
    </row>
    <row r="33" spans="1:7" ht="25.5">
      <c r="A33" s="255">
        <v>29</v>
      </c>
      <c r="B33" s="255"/>
      <c r="C33" s="229" t="s">
        <v>817</v>
      </c>
      <c r="D33" s="83" t="s">
        <v>326</v>
      </c>
      <c r="E33" s="88">
        <v>1</v>
      </c>
      <c r="F33" s="86"/>
      <c r="G33" s="115">
        <f t="shared" si="4"/>
        <v>0</v>
      </c>
    </row>
    <row r="34" spans="1:7">
      <c r="A34" s="255">
        <v>30</v>
      </c>
      <c r="B34" s="255"/>
      <c r="C34" s="84" t="s">
        <v>818</v>
      </c>
      <c r="D34" s="83" t="s">
        <v>326</v>
      </c>
      <c r="E34" s="88">
        <v>1</v>
      </c>
      <c r="F34" s="86"/>
      <c r="G34" s="115">
        <f t="shared" si="4"/>
        <v>0</v>
      </c>
    </row>
    <row r="35" spans="1:7" ht="25.5">
      <c r="A35" s="255">
        <v>31</v>
      </c>
      <c r="B35" s="255"/>
      <c r="C35" s="84" t="s">
        <v>819</v>
      </c>
      <c r="D35" s="83" t="s">
        <v>326</v>
      </c>
      <c r="E35" s="88">
        <v>1</v>
      </c>
      <c r="F35" s="86"/>
      <c r="G35" s="115">
        <f t="shared" si="4"/>
        <v>0</v>
      </c>
    </row>
    <row r="36" spans="1:7">
      <c r="A36" s="255">
        <v>32</v>
      </c>
      <c r="B36" s="255"/>
      <c r="C36" s="84" t="s">
        <v>820</v>
      </c>
      <c r="D36" s="83" t="s">
        <v>326</v>
      </c>
      <c r="E36" s="88">
        <v>1</v>
      </c>
      <c r="F36" s="86"/>
      <c r="G36" s="115">
        <f t="shared" si="4"/>
        <v>0</v>
      </c>
    </row>
    <row r="37" spans="1:7">
      <c r="A37" s="255">
        <v>33</v>
      </c>
      <c r="B37" s="255"/>
      <c r="C37" s="84" t="s">
        <v>821</v>
      </c>
      <c r="D37" s="83" t="s">
        <v>326</v>
      </c>
      <c r="E37" s="88">
        <v>1</v>
      </c>
      <c r="F37" s="86"/>
      <c r="G37" s="115">
        <f t="shared" si="4"/>
        <v>0</v>
      </c>
    </row>
    <row r="38" spans="1:7">
      <c r="A38" s="255">
        <v>34</v>
      </c>
      <c r="B38" s="255"/>
      <c r="C38" s="84" t="s">
        <v>822</v>
      </c>
      <c r="D38" s="83" t="s">
        <v>326</v>
      </c>
      <c r="E38" s="88">
        <v>1</v>
      </c>
      <c r="F38" s="86"/>
      <c r="G38" s="115">
        <f t="shared" si="4"/>
        <v>0</v>
      </c>
    </row>
    <row r="39" spans="1:7" ht="15.75" thickBot="1">
      <c r="A39" s="401" t="s">
        <v>24</v>
      </c>
      <c r="B39" s="402"/>
      <c r="C39" s="402"/>
      <c r="D39" s="402"/>
      <c r="E39" s="402"/>
      <c r="F39" s="402"/>
      <c r="G39" s="247">
        <f>SUM(G5:G38)</f>
        <v>0</v>
      </c>
    </row>
  </sheetData>
  <mergeCells count="9">
    <mergeCell ref="A39:F39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"/>
  <sheetViews>
    <sheetView view="pageBreakPreview" zoomScale="60" zoomScaleNormal="100" workbookViewId="0">
      <selection activeCell="S31" sqref="S31"/>
    </sheetView>
  </sheetViews>
  <sheetFormatPr defaultRowHeight="15"/>
  <cols>
    <col min="1" max="1" width="7" customWidth="1"/>
    <col min="3" max="3" width="16.28515625" customWidth="1"/>
    <col min="4" max="4" width="64" customWidth="1"/>
    <col min="7" max="7" width="11.7109375" customWidth="1"/>
    <col min="8" max="8" width="13.7109375" bestFit="1" customWidth="1"/>
  </cols>
  <sheetData>
    <row r="1" spans="1:8" ht="129.75" customHeight="1" thickBot="1">
      <c r="A1" s="357" t="str">
        <f>[17]ZZK!A1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8"/>
      <c r="H1" s="359"/>
    </row>
    <row r="2" spans="1:8" ht="16.5" thickBot="1">
      <c r="A2" s="338" t="s">
        <v>661</v>
      </c>
      <c r="B2" s="339"/>
      <c r="C2" s="396"/>
      <c r="D2" s="396"/>
      <c r="E2" s="396"/>
      <c r="F2" s="396"/>
      <c r="G2" s="396"/>
      <c r="H2" s="397"/>
    </row>
    <row r="3" spans="1:8" ht="14.65" customHeight="1">
      <c r="A3" s="368" t="s">
        <v>8</v>
      </c>
      <c r="B3" s="360" t="s">
        <v>12</v>
      </c>
      <c r="C3" s="360" t="s">
        <v>13</v>
      </c>
      <c r="D3" s="371" t="s">
        <v>9</v>
      </c>
      <c r="E3" s="360" t="s">
        <v>14</v>
      </c>
      <c r="F3" s="360"/>
      <c r="G3" s="364" t="s">
        <v>15</v>
      </c>
      <c r="H3" s="366" t="s">
        <v>16</v>
      </c>
    </row>
    <row r="4" spans="1:8" ht="15.75" thickBot="1">
      <c r="A4" s="406"/>
      <c r="B4" s="361"/>
      <c r="C4" s="361"/>
      <c r="D4" s="407"/>
      <c r="E4" s="244" t="s">
        <v>17</v>
      </c>
      <c r="F4" s="245" t="s">
        <v>18</v>
      </c>
      <c r="G4" s="365"/>
      <c r="H4" s="367"/>
    </row>
    <row r="5" spans="1:8">
      <c r="A5" s="258">
        <v>1</v>
      </c>
      <c r="B5" s="21"/>
      <c r="C5" s="259" t="s">
        <v>204</v>
      </c>
      <c r="D5" s="260" t="s">
        <v>205</v>
      </c>
      <c r="E5" s="261" t="s">
        <v>19</v>
      </c>
      <c r="F5" s="261" t="s">
        <v>19</v>
      </c>
      <c r="G5" s="262" t="s">
        <v>19</v>
      </c>
      <c r="H5" s="263" t="s">
        <v>19</v>
      </c>
    </row>
    <row r="6" spans="1:8" ht="26.25" thickBot="1">
      <c r="A6" s="76">
        <f t="shared" ref="A6" si="0">A5+1</f>
        <v>2</v>
      </c>
      <c r="B6" s="77"/>
      <c r="C6" s="68"/>
      <c r="D6" s="231" t="s">
        <v>679</v>
      </c>
      <c r="E6" s="232" t="s">
        <v>326</v>
      </c>
      <c r="F6" s="233">
        <v>1</v>
      </c>
      <c r="G6" s="233">
        <v>5535000</v>
      </c>
      <c r="H6" s="230">
        <f>F6*G6</f>
        <v>5535000</v>
      </c>
    </row>
    <row r="7" spans="1:8" ht="22.5" customHeight="1" thickBot="1">
      <c r="A7" s="403" t="s">
        <v>24</v>
      </c>
      <c r="B7" s="404"/>
      <c r="C7" s="404"/>
      <c r="D7" s="404"/>
      <c r="E7" s="404"/>
      <c r="F7" s="404"/>
      <c r="G7" s="405"/>
      <c r="H7" s="264">
        <f>H6</f>
        <v>5535000</v>
      </c>
    </row>
  </sheetData>
  <mergeCells count="10">
    <mergeCell ref="A7:G7"/>
    <mergeCell ref="A1:H1"/>
    <mergeCell ref="A2:H2"/>
    <mergeCell ref="A3:A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view="pageBreakPreview" topLeftCell="A6" zoomScale="70" zoomScaleNormal="100" zoomScaleSheetLayoutView="70" workbookViewId="0">
      <selection activeCell="I10" sqref="I10"/>
    </sheetView>
  </sheetViews>
  <sheetFormatPr defaultColWidth="9.28515625" defaultRowHeight="12.75"/>
  <cols>
    <col min="1" max="1" width="7" style="15" customWidth="1"/>
    <col min="2" max="2" width="95.7109375" style="16" customWidth="1"/>
    <col min="3" max="3" width="6.7109375" style="17" customWidth="1"/>
    <col min="4" max="5" width="11.28515625" style="9" bestFit="1" customWidth="1"/>
    <col min="6" max="6" width="9.42578125" style="9" bestFit="1" customWidth="1"/>
    <col min="7" max="7" width="11.28515625" style="9" bestFit="1" customWidth="1"/>
    <col min="8" max="16384" width="9.28515625" style="9"/>
  </cols>
  <sheetData>
    <row r="1" spans="1:8" ht="153.75" customHeight="1" thickBot="1">
      <c r="A1" s="335" t="s">
        <v>433</v>
      </c>
      <c r="B1" s="336"/>
      <c r="C1" s="337"/>
    </row>
    <row r="2" spans="1:8" ht="30" customHeight="1" thickBot="1">
      <c r="A2" s="338" t="s">
        <v>434</v>
      </c>
      <c r="B2" s="339"/>
      <c r="C2" s="340"/>
    </row>
    <row r="3" spans="1:8">
      <c r="A3" s="162"/>
      <c r="C3" s="163"/>
      <c r="D3" s="13"/>
      <c r="E3" s="13"/>
      <c r="F3" s="13"/>
      <c r="G3" s="13"/>
      <c r="H3" s="13"/>
    </row>
    <row r="4" spans="1:8" ht="15.75">
      <c r="A4" s="162"/>
      <c r="B4" s="341" t="s">
        <v>435</v>
      </c>
      <c r="C4" s="342"/>
    </row>
    <row r="5" spans="1:8" ht="63" customHeight="1">
      <c r="A5" s="162"/>
      <c r="B5" s="164" t="s">
        <v>436</v>
      </c>
      <c r="C5" s="165"/>
    </row>
    <row r="6" spans="1:8" ht="15.75">
      <c r="A6" s="162"/>
      <c r="B6" s="341" t="s">
        <v>437</v>
      </c>
      <c r="C6" s="342"/>
    </row>
    <row r="7" spans="1:8" ht="90" customHeight="1">
      <c r="A7" s="162"/>
      <c r="B7" s="164" t="s">
        <v>438</v>
      </c>
      <c r="C7" s="165"/>
    </row>
    <row r="8" spans="1:8">
      <c r="A8" s="162"/>
      <c r="C8" s="163"/>
    </row>
    <row r="9" spans="1:8">
      <c r="A9" s="162"/>
      <c r="B9" s="166" t="s">
        <v>439</v>
      </c>
      <c r="C9" s="163"/>
    </row>
    <row r="10" spans="1:8" ht="261.75" customHeight="1">
      <c r="A10" s="162"/>
      <c r="B10" s="16" t="s">
        <v>440</v>
      </c>
      <c r="C10" s="167"/>
    </row>
    <row r="11" spans="1:8">
      <c r="A11" s="162"/>
      <c r="C11" s="163"/>
    </row>
    <row r="12" spans="1:8">
      <c r="A12" s="162"/>
      <c r="B12" s="166" t="s">
        <v>441</v>
      </c>
      <c r="C12" s="163"/>
    </row>
    <row r="13" spans="1:8" ht="237" customHeight="1">
      <c r="A13" s="162"/>
      <c r="B13" s="16" t="s">
        <v>442</v>
      </c>
      <c r="C13" s="167"/>
    </row>
    <row r="14" spans="1:8">
      <c r="A14" s="162"/>
      <c r="C14" s="163"/>
    </row>
    <row r="15" spans="1:8">
      <c r="A15" s="162"/>
      <c r="B15" s="16" t="s">
        <v>443</v>
      </c>
      <c r="C15" s="163"/>
    </row>
    <row r="16" spans="1:8" ht="409.5" customHeight="1">
      <c r="A16" s="162"/>
      <c r="B16" s="343" t="s">
        <v>444</v>
      </c>
      <c r="C16" s="163"/>
    </row>
    <row r="17" spans="1:3" ht="315" customHeight="1" thickBot="1">
      <c r="A17" s="168"/>
      <c r="B17" s="344"/>
      <c r="C17" s="169"/>
    </row>
  </sheetData>
  <mergeCells count="5">
    <mergeCell ref="A1:C1"/>
    <mergeCell ref="A2:C2"/>
    <mergeCell ref="B4:C4"/>
    <mergeCell ref="B6:C6"/>
    <mergeCell ref="B16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view="pageBreakPreview" zoomScale="70" zoomScaleNormal="70" zoomScaleSheetLayoutView="70"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C21" sqref="C21"/>
    </sheetView>
  </sheetViews>
  <sheetFormatPr defaultColWidth="9.28515625" defaultRowHeight="20.25"/>
  <cols>
    <col min="1" max="1" width="7" style="15" customWidth="1"/>
    <col min="2" max="2" width="76.7109375" style="16" customWidth="1"/>
    <col min="3" max="3" width="19.28515625" style="17" customWidth="1"/>
    <col min="4" max="4" width="9.28515625" style="9"/>
    <col min="5" max="5" width="21.5703125" style="284" bestFit="1" customWidth="1"/>
    <col min="6" max="6" width="24.28515625" style="284" bestFit="1" customWidth="1"/>
    <col min="7" max="8" width="9.28515625" style="9"/>
    <col min="9" max="10" width="19.28515625" style="9" bestFit="1" customWidth="1"/>
    <col min="11" max="11" width="21.5703125" style="9" bestFit="1" customWidth="1"/>
    <col min="12" max="16384" width="9.28515625" style="9"/>
  </cols>
  <sheetData>
    <row r="1" spans="1:11" ht="132" customHeight="1" thickBot="1">
      <c r="A1" s="335" t="s">
        <v>660</v>
      </c>
      <c r="B1" s="336"/>
      <c r="C1" s="337"/>
      <c r="E1" s="286"/>
      <c r="F1" s="286"/>
    </row>
    <row r="2" spans="1:11" ht="30" customHeight="1" thickBot="1">
      <c r="A2" s="347" t="s">
        <v>7</v>
      </c>
      <c r="B2" s="348"/>
      <c r="C2" s="349"/>
    </row>
    <row r="3" spans="1:11" ht="15.75" customHeight="1">
      <c r="A3" s="350" t="s">
        <v>8</v>
      </c>
      <c r="B3" s="352" t="s">
        <v>9</v>
      </c>
      <c r="C3" s="354" t="s">
        <v>10</v>
      </c>
    </row>
    <row r="4" spans="1:11" ht="15.75" customHeight="1" thickBot="1">
      <c r="A4" s="351"/>
      <c r="B4" s="353"/>
      <c r="C4" s="355"/>
      <c r="K4" s="284"/>
    </row>
    <row r="5" spans="1:11" ht="30" customHeight="1">
      <c r="A5" s="221">
        <v>1</v>
      </c>
      <c r="B5" s="10" t="str">
        <f>[15]dm00!A2</f>
        <v>WYMAGANIA OGÓLNE</v>
      </c>
      <c r="C5" s="268">
        <f>dm00!H7</f>
        <v>0</v>
      </c>
      <c r="E5" s="285"/>
      <c r="F5" s="285"/>
    </row>
    <row r="6" spans="1:11" s="13" customFormat="1" ht="30" customHeight="1">
      <c r="A6" s="11">
        <f>A5+1</f>
        <v>2</v>
      </c>
      <c r="B6" s="10" t="str">
        <f>[15]DR!A2</f>
        <v>ROBOTY DROGOWE</v>
      </c>
      <c r="C6" s="269">
        <f>DR!G179</f>
        <v>0</v>
      </c>
      <c r="E6" s="285"/>
      <c r="F6" s="285"/>
    </row>
    <row r="7" spans="1:11" s="13" customFormat="1" ht="30" customHeight="1">
      <c r="A7" s="11">
        <f t="shared" ref="A7:A19" si="0">A6+1</f>
        <v>3</v>
      </c>
      <c r="B7" s="10" t="str">
        <f>[15]TD!A2</f>
        <v xml:space="preserve">TUNEL DROGOWY </v>
      </c>
      <c r="C7" s="269">
        <f>TD!G71</f>
        <v>0</v>
      </c>
      <c r="E7" s="285"/>
      <c r="F7" s="285"/>
    </row>
    <row r="8" spans="1:11" s="13" customFormat="1" ht="30" customHeight="1">
      <c r="A8" s="11">
        <f t="shared" si="0"/>
        <v>4</v>
      </c>
      <c r="B8" s="10" t="str">
        <f>[15]ŚO!A2</f>
        <v>ŚCIANY OPOROWE</v>
      </c>
      <c r="C8" s="269">
        <f>ŚO!G84</f>
        <v>0</v>
      </c>
      <c r="E8" s="285"/>
      <c r="F8" s="285"/>
    </row>
    <row r="9" spans="1:11" s="13" customFormat="1" ht="30" customHeight="1">
      <c r="A9" s="11">
        <f t="shared" si="0"/>
        <v>5</v>
      </c>
      <c r="B9" s="10" t="str">
        <f>'[15]PKP - mko'!A2</f>
        <v>BRANŻA KOLEJOWA - Wymaganie ogólne, roboty przygotowawcze</v>
      </c>
      <c r="C9" s="269">
        <f>'PKP - mko'!G46</f>
        <v>0</v>
      </c>
      <c r="E9" s="285"/>
      <c r="F9" s="285"/>
    </row>
    <row r="10" spans="1:11" s="13" customFormat="1" ht="30" customHeight="1">
      <c r="A10" s="11">
        <f t="shared" si="0"/>
        <v>6</v>
      </c>
      <c r="B10" s="10" t="str">
        <f>[15]PKP_ki!A2</f>
        <v>BRANŻA KOLEJOWA - Roboty trakcyjne</v>
      </c>
      <c r="C10" s="269">
        <f>PKP_ki!G27</f>
        <v>0</v>
      </c>
      <c r="E10" s="285"/>
      <c r="F10" s="285"/>
    </row>
    <row r="11" spans="1:11" s="13" customFormat="1" ht="30" customHeight="1">
      <c r="A11" s="11">
        <f t="shared" si="0"/>
        <v>7</v>
      </c>
      <c r="B11" s="10" t="str">
        <f>'[15]PKP - ek'!A2</f>
        <v>BRANŻA KOLEJOWA - Elektroenergetyka i oświetlenie</v>
      </c>
      <c r="C11" s="269">
        <f>'PKP - ek'!G47</f>
        <v>0</v>
      </c>
      <c r="E11" s="285"/>
      <c r="F11" s="285"/>
    </row>
    <row r="12" spans="1:11" s="13" customFormat="1" ht="30" customHeight="1">
      <c r="A12" s="11">
        <f t="shared" si="0"/>
        <v>8</v>
      </c>
      <c r="B12" s="10" t="str">
        <f>[15]EN!A2</f>
        <v>BRANŻA ELEKTROENERGETYCZNA - Przebudowa sieci nN i SN</v>
      </c>
      <c r="C12" s="269">
        <f>EN!G88</f>
        <v>0</v>
      </c>
      <c r="E12" s="285"/>
      <c r="F12" s="285"/>
    </row>
    <row r="13" spans="1:11" s="13" customFormat="1" ht="30" customHeight="1">
      <c r="A13" s="11">
        <f t="shared" si="0"/>
        <v>9</v>
      </c>
      <c r="B13" s="10" t="str">
        <f>[15]EZ!A2</f>
        <v>BRANŻA ELEKTROENERGETYCZNA - Zasilanie infrastruktury technicznej</v>
      </c>
      <c r="C13" s="269">
        <f>EZ!G19</f>
        <v>0</v>
      </c>
      <c r="E13" s="285"/>
      <c r="F13" s="285"/>
    </row>
    <row r="14" spans="1:11" s="13" customFormat="1" ht="30" customHeight="1">
      <c r="A14" s="11">
        <f t="shared" si="0"/>
        <v>10</v>
      </c>
      <c r="B14" s="10" t="str">
        <f>[15]OŚ!A2</f>
        <v>BRANŻA ELEKTROENERGETYCZNA - Budowa oświetlenia</v>
      </c>
      <c r="C14" s="269">
        <f>OŚ!G27</f>
        <v>0</v>
      </c>
      <c r="E14" s="285"/>
      <c r="F14" s="285"/>
    </row>
    <row r="15" spans="1:11" s="13" customFormat="1" ht="30" customHeight="1">
      <c r="A15" s="11">
        <f t="shared" si="0"/>
        <v>11</v>
      </c>
      <c r="B15" s="10" t="str">
        <f>[15]W!A2</f>
        <v>BRANŻA SANITARNA - Sieć wodociągowa</v>
      </c>
      <c r="C15" s="269">
        <f>W!G28</f>
        <v>0</v>
      </c>
      <c r="E15" s="285"/>
      <c r="F15" s="285"/>
    </row>
    <row r="16" spans="1:11" s="13" customFormat="1" ht="30" customHeight="1">
      <c r="A16" s="11">
        <f t="shared" si="0"/>
        <v>12</v>
      </c>
      <c r="B16" s="10" t="str">
        <f>[15]KS!A2</f>
        <v>BRANŻA SANITARNA - Kanalizacja sanitarna</v>
      </c>
      <c r="C16" s="269">
        <f>KS!G15</f>
        <v>0</v>
      </c>
      <c r="E16" s="285"/>
      <c r="F16" s="285"/>
    </row>
    <row r="17" spans="1:6" s="13" customFormat="1" ht="30" customHeight="1">
      <c r="A17" s="11">
        <f t="shared" si="0"/>
        <v>13</v>
      </c>
      <c r="B17" s="10" t="str">
        <f>[15]OD!A2</f>
        <v>BRANŻA SANITARNA - Odwodnienie drogi</v>
      </c>
      <c r="C17" s="269">
        <f>OD!G34</f>
        <v>0</v>
      </c>
      <c r="E17" s="285"/>
      <c r="F17" s="285"/>
    </row>
    <row r="18" spans="1:6" s="13" customFormat="1" ht="30" customHeight="1">
      <c r="A18" s="11">
        <f t="shared" si="0"/>
        <v>14</v>
      </c>
      <c r="B18" s="10" t="str">
        <f>[15]G!A2</f>
        <v>BRANŻA SANITARNA - Sieć gazowa</v>
      </c>
      <c r="C18" s="269">
        <f>G!G15</f>
        <v>0</v>
      </c>
      <c r="E18" s="285"/>
      <c r="F18" s="285"/>
    </row>
    <row r="19" spans="1:6" s="13" customFormat="1" ht="30" customHeight="1">
      <c r="A19" s="11">
        <f t="shared" si="0"/>
        <v>15</v>
      </c>
      <c r="B19" s="10" t="str">
        <f>[15]TEL!A2</f>
        <v>BRANŻA TELETECHNICZNA</v>
      </c>
      <c r="C19" s="269">
        <f>TEL!G129</f>
        <v>0</v>
      </c>
      <c r="E19" s="285"/>
      <c r="F19" s="285"/>
    </row>
    <row r="20" spans="1:6" s="13" customFormat="1" ht="30" customHeight="1" thickBot="1">
      <c r="A20" s="265">
        <v>15</v>
      </c>
      <c r="B20" s="226" t="str">
        <f>[15]SRK!A2</f>
        <v>BRANŻA SRK i TELEKOMUNIKACJA KOLEJOWA</v>
      </c>
      <c r="C20" s="269">
        <f>SRK!G39</f>
        <v>0</v>
      </c>
      <c r="E20" s="285"/>
      <c r="F20" s="285"/>
    </row>
    <row r="21" spans="1:6" ht="30" customHeight="1" thickBot="1">
      <c r="A21" s="345" t="s">
        <v>682</v>
      </c>
      <c r="B21" s="346"/>
      <c r="C21" s="14">
        <f>SUM(C5:C20)</f>
        <v>0</v>
      </c>
    </row>
    <row r="22" spans="1:6" ht="28.5" customHeight="1">
      <c r="A22" s="223">
        <v>16</v>
      </c>
      <c r="B22" s="224" t="s">
        <v>661</v>
      </c>
      <c r="C22" s="225">
        <f>KZ!H7</f>
        <v>5535000</v>
      </c>
      <c r="E22" s="287"/>
      <c r="F22" s="287"/>
    </row>
    <row r="23" spans="1:6" ht="28.5" customHeight="1" thickBot="1">
      <c r="A23" s="11">
        <v>17</v>
      </c>
      <c r="B23" s="222" t="s">
        <v>680</v>
      </c>
      <c r="C23" s="12">
        <v>17173663.32</v>
      </c>
    </row>
    <row r="24" spans="1:6" ht="27.75" customHeight="1" thickBot="1">
      <c r="A24" s="345" t="s">
        <v>683</v>
      </c>
      <c r="B24" s="346"/>
      <c r="C24" s="14">
        <f>C21+C22+C23</f>
        <v>22708663.32</v>
      </c>
    </row>
    <row r="25" spans="1:6" ht="30" customHeight="1" thickBot="1">
      <c r="A25" s="345" t="s">
        <v>685</v>
      </c>
      <c r="B25" s="346" t="s">
        <v>684</v>
      </c>
      <c r="C25" s="14">
        <f>C24*0.23</f>
        <v>5222992.5599999996</v>
      </c>
    </row>
    <row r="26" spans="1:6" ht="30" customHeight="1" thickBot="1">
      <c r="A26" s="345" t="s">
        <v>686</v>
      </c>
      <c r="B26" s="346"/>
      <c r="C26" s="14">
        <f>C24+C25</f>
        <v>27931655.879999999</v>
      </c>
    </row>
    <row r="28" spans="1:6">
      <c r="D28" s="18"/>
    </row>
  </sheetData>
  <mergeCells count="9">
    <mergeCell ref="A25:B25"/>
    <mergeCell ref="A26:B26"/>
    <mergeCell ref="A24:B24"/>
    <mergeCell ref="A21:B21"/>
    <mergeCell ref="A1:C1"/>
    <mergeCell ref="A2:C2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267"/>
  <sheetViews>
    <sheetView view="pageBreakPreview" zoomScale="70" zoomScaleNormal="70" zoomScaleSheetLayoutView="70" workbookViewId="0">
      <selection activeCell="D24" sqref="D24"/>
    </sheetView>
  </sheetViews>
  <sheetFormatPr defaultColWidth="9.28515625" defaultRowHeight="30" customHeight="1"/>
  <cols>
    <col min="1" max="1" width="7" style="15" customWidth="1"/>
    <col min="2" max="2" width="35.7109375" style="15" customWidth="1"/>
    <col min="3" max="3" width="15.28515625" style="15" customWidth="1"/>
    <col min="4" max="4" width="41.7109375" style="16" customWidth="1"/>
    <col min="5" max="5" width="10.7109375" style="15" customWidth="1"/>
    <col min="6" max="6" width="10.7109375" style="32" customWidth="1"/>
    <col min="7" max="7" width="12.7109375" style="32" customWidth="1"/>
    <col min="8" max="8" width="13.28515625" style="33" bestFit="1" customWidth="1"/>
    <col min="9" max="16384" width="9.28515625" style="9"/>
  </cols>
  <sheetData>
    <row r="1" spans="1:34" ht="140.1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8"/>
      <c r="H1" s="359"/>
    </row>
    <row r="2" spans="1:34" ht="30" customHeight="1" thickBot="1">
      <c r="A2" s="335" t="s">
        <v>11</v>
      </c>
      <c r="B2" s="336"/>
      <c r="C2" s="336"/>
      <c r="D2" s="336"/>
      <c r="E2" s="336"/>
      <c r="F2" s="336"/>
      <c r="G2" s="336"/>
      <c r="H2" s="337"/>
    </row>
    <row r="3" spans="1:34" ht="15" customHeight="1">
      <c r="A3" s="350" t="s">
        <v>8</v>
      </c>
      <c r="B3" s="360" t="s">
        <v>12</v>
      </c>
      <c r="C3" s="362" t="s">
        <v>13</v>
      </c>
      <c r="D3" s="352" t="s">
        <v>9</v>
      </c>
      <c r="E3" s="362" t="s">
        <v>14</v>
      </c>
      <c r="F3" s="362"/>
      <c r="G3" s="364" t="s">
        <v>15</v>
      </c>
      <c r="H3" s="366" t="s">
        <v>16</v>
      </c>
    </row>
    <row r="4" spans="1:34" ht="15" customHeight="1" thickBot="1">
      <c r="A4" s="351"/>
      <c r="B4" s="361"/>
      <c r="C4" s="363"/>
      <c r="D4" s="353"/>
      <c r="E4" s="234" t="s">
        <v>17</v>
      </c>
      <c r="F4" s="19" t="s">
        <v>18</v>
      </c>
      <c r="G4" s="365"/>
      <c r="H4" s="367"/>
    </row>
    <row r="5" spans="1:34" ht="30" customHeight="1">
      <c r="A5" s="20">
        <v>1</v>
      </c>
      <c r="B5" s="21" t="s">
        <v>19</v>
      </c>
      <c r="C5" s="22" t="s">
        <v>20</v>
      </c>
      <c r="D5" s="23" t="s">
        <v>11</v>
      </c>
      <c r="E5" s="22" t="s">
        <v>19</v>
      </c>
      <c r="F5" s="24" t="s">
        <v>19</v>
      </c>
      <c r="G5" s="24" t="s">
        <v>19</v>
      </c>
      <c r="H5" s="235" t="s">
        <v>19</v>
      </c>
    </row>
    <row r="6" spans="1:34" s="31" customFormat="1" ht="39" thickBot="1">
      <c r="A6" s="25">
        <f>A5+1</f>
        <v>2</v>
      </c>
      <c r="B6" s="26" t="s">
        <v>21</v>
      </c>
      <c r="C6" s="27"/>
      <c r="D6" s="28" t="s">
        <v>22</v>
      </c>
      <c r="E6" s="29" t="s">
        <v>23</v>
      </c>
      <c r="F6" s="30" t="s">
        <v>19</v>
      </c>
      <c r="G6" s="30" t="s">
        <v>19</v>
      </c>
      <c r="H6" s="23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0" customHeight="1" thickBot="1">
      <c r="A7" s="345" t="s">
        <v>24</v>
      </c>
      <c r="B7" s="346"/>
      <c r="C7" s="346"/>
      <c r="D7" s="346"/>
      <c r="E7" s="346"/>
      <c r="F7" s="346"/>
      <c r="G7" s="356"/>
      <c r="H7" s="14">
        <f>SUM(H6)</f>
        <v>0</v>
      </c>
    </row>
    <row r="8" spans="1:34" s="15" customFormat="1" ht="30" customHeight="1">
      <c r="D8" s="16"/>
      <c r="F8" s="32"/>
      <c r="G8" s="32"/>
      <c r="H8" s="32"/>
    </row>
    <row r="9" spans="1:34" ht="30" customHeight="1">
      <c r="H9" s="32"/>
    </row>
    <row r="10" spans="1:34" ht="30" customHeight="1">
      <c r="H10" s="32"/>
    </row>
    <row r="11" spans="1:34" ht="30" customHeight="1">
      <c r="H11" s="32"/>
    </row>
    <row r="12" spans="1:34" ht="30" customHeight="1">
      <c r="H12" s="32"/>
    </row>
    <row r="13" spans="1:34" ht="30" customHeight="1">
      <c r="H13" s="32"/>
    </row>
    <row r="14" spans="1:34" ht="30" customHeight="1">
      <c r="H14" s="32"/>
    </row>
    <row r="15" spans="1:34" ht="30" customHeight="1">
      <c r="H15" s="32"/>
    </row>
    <row r="16" spans="1:34" ht="30" customHeight="1">
      <c r="H16" s="32"/>
    </row>
    <row r="17" spans="8:8" ht="30" customHeight="1">
      <c r="H17" s="32"/>
    </row>
    <row r="18" spans="8:8" ht="30" customHeight="1">
      <c r="H18" s="32"/>
    </row>
    <row r="19" spans="8:8" ht="30" customHeight="1">
      <c r="H19" s="32"/>
    </row>
    <row r="20" spans="8:8" ht="30" customHeight="1">
      <c r="H20" s="32"/>
    </row>
    <row r="21" spans="8:8" ht="30" customHeight="1">
      <c r="H21" s="32"/>
    </row>
    <row r="22" spans="8:8" ht="30" customHeight="1">
      <c r="H22" s="32"/>
    </row>
    <row r="23" spans="8:8" ht="30" customHeight="1">
      <c r="H23" s="32"/>
    </row>
    <row r="24" spans="8:8" ht="30" customHeight="1">
      <c r="H24" s="32"/>
    </row>
    <row r="25" spans="8:8" ht="30" customHeight="1">
      <c r="H25" s="32"/>
    </row>
    <row r="26" spans="8:8" ht="30" customHeight="1">
      <c r="H26" s="32"/>
    </row>
    <row r="27" spans="8:8" ht="30" customHeight="1">
      <c r="H27" s="32"/>
    </row>
    <row r="28" spans="8:8" ht="30" customHeight="1">
      <c r="H28" s="32"/>
    </row>
    <row r="29" spans="8:8" ht="30" customHeight="1">
      <c r="H29" s="32"/>
    </row>
    <row r="30" spans="8:8" ht="30" customHeight="1">
      <c r="H30" s="32"/>
    </row>
    <row r="31" spans="8:8" ht="30" customHeight="1">
      <c r="H31" s="32"/>
    </row>
    <row r="32" spans="8:8" ht="30" customHeight="1">
      <c r="H32" s="32"/>
    </row>
    <row r="33" spans="8:8" ht="30" customHeight="1">
      <c r="H33" s="32"/>
    </row>
    <row r="34" spans="8:8" ht="30" customHeight="1">
      <c r="H34" s="32"/>
    </row>
    <row r="35" spans="8:8" ht="30" customHeight="1">
      <c r="H35" s="32"/>
    </row>
    <row r="36" spans="8:8" ht="30" customHeight="1">
      <c r="H36" s="32"/>
    </row>
    <row r="37" spans="8:8" ht="30" customHeight="1">
      <c r="H37" s="32"/>
    </row>
    <row r="38" spans="8:8" ht="30" customHeight="1">
      <c r="H38" s="32"/>
    </row>
    <row r="39" spans="8:8" ht="30" customHeight="1">
      <c r="H39" s="32"/>
    </row>
    <row r="40" spans="8:8" ht="30" customHeight="1">
      <c r="H40" s="32"/>
    </row>
    <row r="41" spans="8:8" ht="30" customHeight="1">
      <c r="H41" s="32"/>
    </row>
    <row r="42" spans="8:8" ht="30" customHeight="1">
      <c r="H42" s="32"/>
    </row>
    <row r="43" spans="8:8" ht="30" customHeight="1">
      <c r="H43" s="32"/>
    </row>
    <row r="44" spans="8:8" ht="30" customHeight="1">
      <c r="H44" s="32"/>
    </row>
    <row r="45" spans="8:8" ht="30" customHeight="1">
      <c r="H45" s="32"/>
    </row>
    <row r="46" spans="8:8" ht="30" customHeight="1">
      <c r="H46" s="32"/>
    </row>
    <row r="47" spans="8:8" ht="30" customHeight="1">
      <c r="H47" s="32"/>
    </row>
    <row r="48" spans="8:8" ht="30" customHeight="1">
      <c r="H48" s="32"/>
    </row>
    <row r="49" spans="8:8" ht="30" customHeight="1">
      <c r="H49" s="32"/>
    </row>
    <row r="50" spans="8:8" ht="30" customHeight="1">
      <c r="H50" s="32"/>
    </row>
    <row r="51" spans="8:8" ht="30" customHeight="1">
      <c r="H51" s="32"/>
    </row>
    <row r="52" spans="8:8" ht="30" customHeight="1">
      <c r="H52" s="32"/>
    </row>
    <row r="53" spans="8:8" ht="30" customHeight="1">
      <c r="H53" s="32"/>
    </row>
    <row r="54" spans="8:8" ht="30" customHeight="1">
      <c r="H54" s="32"/>
    </row>
    <row r="55" spans="8:8" ht="30" customHeight="1">
      <c r="H55" s="32"/>
    </row>
    <row r="56" spans="8:8" ht="30" customHeight="1">
      <c r="H56" s="32"/>
    </row>
    <row r="57" spans="8:8" ht="30" customHeight="1">
      <c r="H57" s="32"/>
    </row>
    <row r="58" spans="8:8" ht="30" customHeight="1">
      <c r="H58" s="32"/>
    </row>
    <row r="59" spans="8:8" ht="30" customHeight="1">
      <c r="H59" s="32"/>
    </row>
    <row r="60" spans="8:8" ht="30" customHeight="1">
      <c r="H60" s="32"/>
    </row>
    <row r="61" spans="8:8" ht="30" customHeight="1">
      <c r="H61" s="32"/>
    </row>
    <row r="62" spans="8:8" ht="30" customHeight="1">
      <c r="H62" s="32"/>
    </row>
    <row r="63" spans="8:8" ht="30" customHeight="1">
      <c r="H63" s="32"/>
    </row>
    <row r="64" spans="8:8" ht="30" customHeight="1">
      <c r="H64" s="32"/>
    </row>
    <row r="65" spans="8:8" ht="30" customHeight="1">
      <c r="H65" s="32"/>
    </row>
    <row r="66" spans="8:8" ht="30" customHeight="1">
      <c r="H66" s="32"/>
    </row>
    <row r="67" spans="8:8" ht="30" customHeight="1">
      <c r="H67" s="32"/>
    </row>
    <row r="68" spans="8:8" ht="30" customHeight="1">
      <c r="H68" s="32"/>
    </row>
    <row r="69" spans="8:8" ht="30" customHeight="1">
      <c r="H69" s="32"/>
    </row>
    <row r="70" spans="8:8" ht="30" customHeight="1">
      <c r="H70" s="32"/>
    </row>
    <row r="71" spans="8:8" ht="30" customHeight="1">
      <c r="H71" s="32"/>
    </row>
    <row r="72" spans="8:8" ht="30" customHeight="1">
      <c r="H72" s="32"/>
    </row>
    <row r="73" spans="8:8" ht="30" customHeight="1">
      <c r="H73" s="32"/>
    </row>
    <row r="74" spans="8:8" ht="30" customHeight="1">
      <c r="H74" s="32"/>
    </row>
    <row r="75" spans="8:8" ht="30" customHeight="1">
      <c r="H75" s="32"/>
    </row>
    <row r="76" spans="8:8" ht="30" customHeight="1">
      <c r="H76" s="32"/>
    </row>
    <row r="77" spans="8:8" ht="30" customHeight="1">
      <c r="H77" s="32"/>
    </row>
    <row r="78" spans="8:8" ht="30" customHeight="1">
      <c r="H78" s="32"/>
    </row>
    <row r="79" spans="8:8" ht="30" customHeight="1">
      <c r="H79" s="32"/>
    </row>
    <row r="80" spans="8:8" ht="30" customHeight="1">
      <c r="H80" s="32"/>
    </row>
    <row r="81" spans="8:8" ht="30" customHeight="1">
      <c r="H81" s="32"/>
    </row>
    <row r="82" spans="8:8" ht="30" customHeight="1">
      <c r="H82" s="32"/>
    </row>
    <row r="83" spans="8:8" ht="30" customHeight="1">
      <c r="H83" s="32"/>
    </row>
    <row r="84" spans="8:8" ht="30" customHeight="1">
      <c r="H84" s="32"/>
    </row>
    <row r="85" spans="8:8" ht="30" customHeight="1">
      <c r="H85" s="32"/>
    </row>
    <row r="86" spans="8:8" ht="30" customHeight="1">
      <c r="H86" s="32"/>
    </row>
    <row r="87" spans="8:8" ht="30" customHeight="1">
      <c r="H87" s="32"/>
    </row>
    <row r="88" spans="8:8" ht="30" customHeight="1">
      <c r="H88" s="32"/>
    </row>
    <row r="89" spans="8:8" ht="30" customHeight="1">
      <c r="H89" s="32"/>
    </row>
    <row r="90" spans="8:8" ht="30" customHeight="1">
      <c r="H90" s="32"/>
    </row>
    <row r="91" spans="8:8" ht="30" customHeight="1">
      <c r="H91" s="32"/>
    </row>
    <row r="92" spans="8:8" ht="30" customHeight="1">
      <c r="H92" s="32"/>
    </row>
    <row r="93" spans="8:8" ht="30" customHeight="1">
      <c r="H93" s="32"/>
    </row>
    <row r="94" spans="8:8" ht="30" customHeight="1">
      <c r="H94" s="32"/>
    </row>
    <row r="95" spans="8:8" ht="30" customHeight="1">
      <c r="H95" s="32"/>
    </row>
    <row r="96" spans="8:8" ht="30" customHeight="1">
      <c r="H96" s="32"/>
    </row>
    <row r="97" spans="8:8" ht="30" customHeight="1">
      <c r="H97" s="32"/>
    </row>
    <row r="98" spans="8:8" ht="30" customHeight="1">
      <c r="H98" s="32"/>
    </row>
    <row r="99" spans="8:8" ht="30" customHeight="1">
      <c r="H99" s="32"/>
    </row>
    <row r="100" spans="8:8" ht="30" customHeight="1">
      <c r="H100" s="32"/>
    </row>
    <row r="101" spans="8:8" ht="30" customHeight="1">
      <c r="H101" s="32"/>
    </row>
    <row r="102" spans="8:8" ht="30" customHeight="1">
      <c r="H102" s="32"/>
    </row>
    <row r="103" spans="8:8" ht="30" customHeight="1">
      <c r="H103" s="32"/>
    </row>
    <row r="104" spans="8:8" ht="30" customHeight="1">
      <c r="H104" s="32"/>
    </row>
    <row r="105" spans="8:8" ht="30" customHeight="1">
      <c r="H105" s="32"/>
    </row>
    <row r="106" spans="8:8" ht="30" customHeight="1">
      <c r="H106" s="32"/>
    </row>
    <row r="107" spans="8:8" ht="30" customHeight="1">
      <c r="H107" s="32"/>
    </row>
    <row r="108" spans="8:8" ht="30" customHeight="1">
      <c r="H108" s="32"/>
    </row>
    <row r="109" spans="8:8" ht="30" customHeight="1">
      <c r="H109" s="32"/>
    </row>
    <row r="110" spans="8:8" ht="30" customHeight="1">
      <c r="H110" s="32"/>
    </row>
    <row r="111" spans="8:8" ht="30" customHeight="1">
      <c r="H111" s="32"/>
    </row>
    <row r="112" spans="8:8" ht="30" customHeight="1">
      <c r="H112" s="32"/>
    </row>
    <row r="113" spans="8:8" ht="30" customHeight="1">
      <c r="H113" s="32"/>
    </row>
    <row r="114" spans="8:8" ht="30" customHeight="1">
      <c r="H114" s="32"/>
    </row>
    <row r="115" spans="8:8" ht="30" customHeight="1">
      <c r="H115" s="32"/>
    </row>
    <row r="116" spans="8:8" ht="30" customHeight="1">
      <c r="H116" s="32"/>
    </row>
    <row r="117" spans="8:8" ht="30" customHeight="1">
      <c r="H117" s="32"/>
    </row>
    <row r="118" spans="8:8" ht="30" customHeight="1">
      <c r="H118" s="32"/>
    </row>
    <row r="119" spans="8:8" ht="30" customHeight="1">
      <c r="H119" s="32"/>
    </row>
    <row r="120" spans="8:8" ht="30" customHeight="1">
      <c r="H120" s="32"/>
    </row>
    <row r="121" spans="8:8" ht="30" customHeight="1">
      <c r="H121" s="32"/>
    </row>
    <row r="122" spans="8:8" ht="30" customHeight="1">
      <c r="H122" s="32"/>
    </row>
    <row r="123" spans="8:8" ht="30" customHeight="1">
      <c r="H123" s="32"/>
    </row>
    <row r="124" spans="8:8" ht="30" customHeight="1">
      <c r="H124" s="32"/>
    </row>
    <row r="125" spans="8:8" ht="30" customHeight="1">
      <c r="H125" s="32"/>
    </row>
    <row r="126" spans="8:8" ht="30" customHeight="1">
      <c r="H126" s="32"/>
    </row>
    <row r="127" spans="8:8" ht="30" customHeight="1">
      <c r="H127" s="32"/>
    </row>
    <row r="128" spans="8:8" ht="30" customHeight="1">
      <c r="H128" s="32"/>
    </row>
    <row r="129" spans="8:8" ht="30" customHeight="1">
      <c r="H129" s="32"/>
    </row>
    <row r="130" spans="8:8" ht="30" customHeight="1">
      <c r="H130" s="32"/>
    </row>
    <row r="131" spans="8:8" ht="30" customHeight="1">
      <c r="H131" s="32"/>
    </row>
    <row r="132" spans="8:8" ht="30" customHeight="1">
      <c r="H132" s="32"/>
    </row>
    <row r="133" spans="8:8" ht="30" customHeight="1">
      <c r="H133" s="32"/>
    </row>
    <row r="134" spans="8:8" ht="30" customHeight="1">
      <c r="H134" s="32"/>
    </row>
    <row r="135" spans="8:8" ht="30" customHeight="1">
      <c r="H135" s="32"/>
    </row>
    <row r="136" spans="8:8" ht="30" customHeight="1">
      <c r="H136" s="32"/>
    </row>
    <row r="137" spans="8:8" ht="30" customHeight="1">
      <c r="H137" s="32"/>
    </row>
    <row r="138" spans="8:8" ht="30" customHeight="1">
      <c r="H138" s="32"/>
    </row>
    <row r="139" spans="8:8" ht="30" customHeight="1">
      <c r="H139" s="32"/>
    </row>
    <row r="140" spans="8:8" ht="30" customHeight="1">
      <c r="H140" s="32"/>
    </row>
    <row r="141" spans="8:8" ht="30" customHeight="1">
      <c r="H141" s="32"/>
    </row>
    <row r="142" spans="8:8" ht="30" customHeight="1">
      <c r="H142" s="32"/>
    </row>
    <row r="143" spans="8:8" ht="30" customHeight="1">
      <c r="H143" s="32"/>
    </row>
    <row r="144" spans="8:8" ht="30" customHeight="1">
      <c r="H144" s="32"/>
    </row>
    <row r="145" spans="8:8" ht="30" customHeight="1">
      <c r="H145" s="32"/>
    </row>
    <row r="146" spans="8:8" ht="30" customHeight="1">
      <c r="H146" s="32"/>
    </row>
    <row r="147" spans="8:8" ht="30" customHeight="1">
      <c r="H147" s="32"/>
    </row>
    <row r="148" spans="8:8" ht="30" customHeight="1">
      <c r="H148" s="32"/>
    </row>
    <row r="149" spans="8:8" ht="30" customHeight="1">
      <c r="H149" s="32"/>
    </row>
    <row r="150" spans="8:8" ht="30" customHeight="1">
      <c r="H150" s="32"/>
    </row>
    <row r="151" spans="8:8" ht="30" customHeight="1">
      <c r="H151" s="32"/>
    </row>
    <row r="152" spans="8:8" ht="30" customHeight="1">
      <c r="H152" s="32"/>
    </row>
    <row r="153" spans="8:8" ht="30" customHeight="1">
      <c r="H153" s="32"/>
    </row>
    <row r="154" spans="8:8" ht="30" customHeight="1">
      <c r="H154" s="32"/>
    </row>
    <row r="155" spans="8:8" ht="30" customHeight="1">
      <c r="H155" s="32"/>
    </row>
    <row r="156" spans="8:8" ht="30" customHeight="1">
      <c r="H156" s="32"/>
    </row>
    <row r="157" spans="8:8" ht="30" customHeight="1">
      <c r="H157" s="32"/>
    </row>
    <row r="158" spans="8:8" ht="30" customHeight="1">
      <c r="H158" s="32"/>
    </row>
    <row r="159" spans="8:8" ht="30" customHeight="1">
      <c r="H159" s="32"/>
    </row>
    <row r="160" spans="8:8" ht="30" customHeight="1">
      <c r="H160" s="32"/>
    </row>
    <row r="161" spans="8:8" ht="30" customHeight="1">
      <c r="H161" s="32"/>
    </row>
    <row r="162" spans="8:8" ht="30" customHeight="1">
      <c r="H162" s="32"/>
    </row>
    <row r="163" spans="8:8" ht="30" customHeight="1">
      <c r="H163" s="32"/>
    </row>
    <row r="164" spans="8:8" ht="30" customHeight="1">
      <c r="H164" s="32"/>
    </row>
    <row r="165" spans="8:8" ht="30" customHeight="1">
      <c r="H165" s="32"/>
    </row>
    <row r="166" spans="8:8" ht="30" customHeight="1">
      <c r="H166" s="32"/>
    </row>
    <row r="167" spans="8:8" ht="30" customHeight="1">
      <c r="H167" s="32"/>
    </row>
    <row r="168" spans="8:8" ht="30" customHeight="1">
      <c r="H168" s="32"/>
    </row>
    <row r="169" spans="8:8" ht="30" customHeight="1">
      <c r="H169" s="32"/>
    </row>
    <row r="170" spans="8:8" ht="30" customHeight="1">
      <c r="H170" s="32"/>
    </row>
    <row r="171" spans="8:8" ht="30" customHeight="1">
      <c r="H171" s="32"/>
    </row>
    <row r="172" spans="8:8" ht="30" customHeight="1">
      <c r="H172" s="32"/>
    </row>
    <row r="173" spans="8:8" ht="30" customHeight="1">
      <c r="H173" s="32"/>
    </row>
    <row r="174" spans="8:8" ht="30" customHeight="1">
      <c r="H174" s="32"/>
    </row>
    <row r="175" spans="8:8" ht="30" customHeight="1">
      <c r="H175" s="32"/>
    </row>
    <row r="176" spans="8:8" ht="30" customHeight="1">
      <c r="H176" s="32"/>
    </row>
    <row r="177" spans="8:8" ht="30" customHeight="1">
      <c r="H177" s="32"/>
    </row>
    <row r="178" spans="8:8" ht="30" customHeight="1">
      <c r="H178" s="32"/>
    </row>
    <row r="179" spans="8:8" ht="30" customHeight="1">
      <c r="H179" s="32"/>
    </row>
    <row r="180" spans="8:8" ht="30" customHeight="1">
      <c r="H180" s="32"/>
    </row>
    <row r="181" spans="8:8" ht="30" customHeight="1">
      <c r="H181" s="32"/>
    </row>
    <row r="182" spans="8:8" ht="30" customHeight="1">
      <c r="H182" s="32"/>
    </row>
    <row r="183" spans="8:8" ht="30" customHeight="1">
      <c r="H183" s="32"/>
    </row>
    <row r="184" spans="8:8" ht="30" customHeight="1">
      <c r="H184" s="32"/>
    </row>
    <row r="185" spans="8:8" ht="30" customHeight="1">
      <c r="H185" s="32"/>
    </row>
    <row r="186" spans="8:8" ht="30" customHeight="1">
      <c r="H186" s="32"/>
    </row>
    <row r="187" spans="8:8" ht="30" customHeight="1">
      <c r="H187" s="32"/>
    </row>
    <row r="188" spans="8:8" ht="30" customHeight="1">
      <c r="H188" s="32"/>
    </row>
    <row r="189" spans="8:8" ht="30" customHeight="1">
      <c r="H189" s="32"/>
    </row>
    <row r="190" spans="8:8" ht="30" customHeight="1">
      <c r="H190" s="32"/>
    </row>
    <row r="191" spans="8:8" ht="30" customHeight="1">
      <c r="H191" s="32"/>
    </row>
    <row r="192" spans="8:8" ht="30" customHeight="1">
      <c r="H192" s="32"/>
    </row>
    <row r="193" spans="8:8" ht="30" customHeight="1">
      <c r="H193" s="32"/>
    </row>
    <row r="194" spans="8:8" ht="30" customHeight="1">
      <c r="H194" s="32"/>
    </row>
    <row r="195" spans="8:8" ht="30" customHeight="1">
      <c r="H195" s="32"/>
    </row>
    <row r="196" spans="8:8" ht="30" customHeight="1">
      <c r="H196" s="32"/>
    </row>
    <row r="197" spans="8:8" ht="30" customHeight="1">
      <c r="H197" s="32"/>
    </row>
    <row r="198" spans="8:8" ht="30" customHeight="1">
      <c r="H198" s="32"/>
    </row>
    <row r="199" spans="8:8" ht="30" customHeight="1">
      <c r="H199" s="32"/>
    </row>
    <row r="200" spans="8:8" ht="30" customHeight="1">
      <c r="H200" s="32"/>
    </row>
    <row r="201" spans="8:8" ht="30" customHeight="1">
      <c r="H201" s="32"/>
    </row>
    <row r="202" spans="8:8" ht="30" customHeight="1">
      <c r="H202" s="32"/>
    </row>
    <row r="203" spans="8:8" ht="30" customHeight="1">
      <c r="H203" s="32"/>
    </row>
    <row r="204" spans="8:8" ht="30" customHeight="1">
      <c r="H204" s="32"/>
    </row>
    <row r="205" spans="8:8" ht="30" customHeight="1">
      <c r="H205" s="32"/>
    </row>
    <row r="206" spans="8:8" ht="30" customHeight="1">
      <c r="H206" s="32"/>
    </row>
    <row r="207" spans="8:8" ht="30" customHeight="1">
      <c r="H207" s="32"/>
    </row>
    <row r="208" spans="8:8" ht="30" customHeight="1">
      <c r="H208" s="32"/>
    </row>
    <row r="209" spans="8:8" ht="30" customHeight="1">
      <c r="H209" s="32"/>
    </row>
    <row r="210" spans="8:8" ht="30" customHeight="1">
      <c r="H210" s="32"/>
    </row>
    <row r="211" spans="8:8" ht="30" customHeight="1">
      <c r="H211" s="32"/>
    </row>
    <row r="212" spans="8:8" ht="30" customHeight="1">
      <c r="H212" s="32"/>
    </row>
    <row r="213" spans="8:8" ht="30" customHeight="1">
      <c r="H213" s="32"/>
    </row>
    <row r="214" spans="8:8" ht="30" customHeight="1">
      <c r="H214" s="32"/>
    </row>
    <row r="215" spans="8:8" ht="30" customHeight="1">
      <c r="H215" s="32"/>
    </row>
    <row r="216" spans="8:8" ht="30" customHeight="1">
      <c r="H216" s="32"/>
    </row>
    <row r="217" spans="8:8" ht="30" customHeight="1">
      <c r="H217" s="32"/>
    </row>
    <row r="218" spans="8:8" ht="30" customHeight="1">
      <c r="H218" s="32"/>
    </row>
    <row r="219" spans="8:8" ht="30" customHeight="1">
      <c r="H219" s="32"/>
    </row>
    <row r="220" spans="8:8" ht="30" customHeight="1">
      <c r="H220" s="32"/>
    </row>
    <row r="221" spans="8:8" ht="30" customHeight="1">
      <c r="H221" s="32"/>
    </row>
    <row r="222" spans="8:8" ht="30" customHeight="1">
      <c r="H222" s="32"/>
    </row>
    <row r="223" spans="8:8" ht="30" customHeight="1">
      <c r="H223" s="32"/>
    </row>
    <row r="224" spans="8:8" ht="30" customHeight="1">
      <c r="H224" s="32"/>
    </row>
    <row r="225" spans="8:8" ht="30" customHeight="1">
      <c r="H225" s="32"/>
    </row>
    <row r="226" spans="8:8" ht="30" customHeight="1">
      <c r="H226" s="32"/>
    </row>
    <row r="227" spans="8:8" ht="30" customHeight="1">
      <c r="H227" s="32"/>
    </row>
    <row r="228" spans="8:8" ht="30" customHeight="1">
      <c r="H228" s="32"/>
    </row>
    <row r="229" spans="8:8" ht="30" customHeight="1">
      <c r="H229" s="32"/>
    </row>
    <row r="230" spans="8:8" ht="30" customHeight="1">
      <c r="H230" s="32"/>
    </row>
    <row r="231" spans="8:8" ht="30" customHeight="1">
      <c r="H231" s="32"/>
    </row>
    <row r="232" spans="8:8" ht="30" customHeight="1">
      <c r="H232" s="32"/>
    </row>
    <row r="233" spans="8:8" ht="30" customHeight="1">
      <c r="H233" s="32"/>
    </row>
    <row r="234" spans="8:8" ht="30" customHeight="1">
      <c r="H234" s="32"/>
    </row>
    <row r="235" spans="8:8" ht="30" customHeight="1">
      <c r="H235" s="32"/>
    </row>
    <row r="236" spans="8:8" ht="30" customHeight="1">
      <c r="H236" s="32"/>
    </row>
    <row r="237" spans="8:8" ht="30" customHeight="1">
      <c r="H237" s="32"/>
    </row>
    <row r="238" spans="8:8" ht="30" customHeight="1">
      <c r="H238" s="32"/>
    </row>
    <row r="239" spans="8:8" ht="30" customHeight="1">
      <c r="H239" s="32"/>
    </row>
    <row r="240" spans="8:8" ht="30" customHeight="1">
      <c r="H240" s="32"/>
    </row>
    <row r="241" spans="8:8" ht="30" customHeight="1">
      <c r="H241" s="32"/>
    </row>
    <row r="242" spans="8:8" ht="30" customHeight="1">
      <c r="H242" s="32"/>
    </row>
    <row r="243" spans="8:8" ht="30" customHeight="1">
      <c r="H243" s="32"/>
    </row>
    <row r="244" spans="8:8" ht="30" customHeight="1">
      <c r="H244" s="32"/>
    </row>
    <row r="245" spans="8:8" ht="30" customHeight="1">
      <c r="H245" s="32"/>
    </row>
    <row r="246" spans="8:8" ht="30" customHeight="1">
      <c r="H246" s="32"/>
    </row>
    <row r="247" spans="8:8" ht="30" customHeight="1">
      <c r="H247" s="32"/>
    </row>
    <row r="248" spans="8:8" ht="30" customHeight="1">
      <c r="H248" s="32"/>
    </row>
    <row r="249" spans="8:8" ht="30" customHeight="1">
      <c r="H249" s="32"/>
    </row>
    <row r="250" spans="8:8" ht="30" customHeight="1">
      <c r="H250" s="32"/>
    </row>
    <row r="251" spans="8:8" ht="30" customHeight="1">
      <c r="H251" s="32"/>
    </row>
    <row r="252" spans="8:8" ht="30" customHeight="1">
      <c r="H252" s="32"/>
    </row>
    <row r="253" spans="8:8" ht="30" customHeight="1">
      <c r="H253" s="32"/>
    </row>
    <row r="254" spans="8:8" ht="30" customHeight="1">
      <c r="H254" s="32"/>
    </row>
    <row r="255" spans="8:8" ht="30" customHeight="1">
      <c r="H255" s="32"/>
    </row>
    <row r="256" spans="8:8" ht="30" customHeight="1">
      <c r="H256" s="32"/>
    </row>
    <row r="257" spans="8:8" ht="30" customHeight="1">
      <c r="H257" s="32"/>
    </row>
    <row r="258" spans="8:8" ht="30" customHeight="1">
      <c r="H258" s="32"/>
    </row>
    <row r="259" spans="8:8" ht="30" customHeight="1">
      <c r="H259" s="32"/>
    </row>
    <row r="260" spans="8:8" ht="30" customHeight="1">
      <c r="H260" s="32"/>
    </row>
    <row r="261" spans="8:8" ht="30" customHeight="1">
      <c r="H261" s="32"/>
    </row>
    <row r="262" spans="8:8" ht="30" customHeight="1">
      <c r="H262" s="32"/>
    </row>
    <row r="263" spans="8:8" ht="30" customHeight="1">
      <c r="H263" s="32"/>
    </row>
    <row r="264" spans="8:8" ht="30" customHeight="1">
      <c r="H264" s="32"/>
    </row>
    <row r="265" spans="8:8" ht="30" customHeight="1">
      <c r="H265" s="32"/>
    </row>
    <row r="266" spans="8:8" ht="30" customHeight="1">
      <c r="H266" s="32"/>
    </row>
    <row r="267" spans="8:8" ht="30" customHeight="1">
      <c r="H267" s="32"/>
    </row>
  </sheetData>
  <mergeCells count="10">
    <mergeCell ref="A7:G7"/>
    <mergeCell ref="A1:H1"/>
    <mergeCell ref="A2:H2"/>
    <mergeCell ref="A3:A4"/>
    <mergeCell ref="B3:B4"/>
    <mergeCell ref="C3:C4"/>
    <mergeCell ref="D3:D4"/>
    <mergeCell ref="E3:F3"/>
    <mergeCell ref="G3:G4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71"/>
  <sheetViews>
    <sheetView view="pageBreakPreview" zoomScale="85" zoomScaleNormal="90" zoomScaleSheetLayoutView="85" workbookViewId="0">
      <pane xSplit="5" ySplit="4" topLeftCell="F60" activePane="bottomRight" state="frozen"/>
      <selection pane="topRight" activeCell="G1" sqref="G1"/>
      <selection pane="bottomLeft" activeCell="A5" sqref="A5"/>
      <selection pane="bottomRight" activeCell="G71" sqref="G71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3.28515625" style="16" customWidth="1"/>
    <col min="4" max="4" width="10.7109375" style="16" customWidth="1"/>
    <col min="5" max="5" width="10.7109375" style="87" customWidth="1"/>
    <col min="6" max="6" width="14.7109375" style="273" customWidth="1"/>
    <col min="7" max="7" width="14.7109375" style="33" customWidth="1"/>
    <col min="8" max="10" width="9.28515625" style="18"/>
    <col min="11" max="16384" width="9.28515625" style="9"/>
  </cols>
  <sheetData>
    <row r="1" spans="1:7" ht="99.4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16.5" thickBot="1">
      <c r="A2" s="357" t="s">
        <v>328</v>
      </c>
      <c r="B2" s="358"/>
      <c r="C2" s="358"/>
      <c r="D2" s="358"/>
      <c r="E2" s="358"/>
      <c r="F2" s="358"/>
      <c r="G2" s="359"/>
    </row>
    <row r="3" spans="1:7" ht="15.75" customHeight="1">
      <c r="A3" s="368" t="s">
        <v>8</v>
      </c>
      <c r="B3" s="360" t="s">
        <v>13</v>
      </c>
      <c r="C3" s="371" t="s">
        <v>9</v>
      </c>
      <c r="D3" s="362" t="s">
        <v>14</v>
      </c>
      <c r="E3" s="362"/>
      <c r="F3" s="373" t="s">
        <v>15</v>
      </c>
      <c r="G3" s="366" t="s">
        <v>16</v>
      </c>
    </row>
    <row r="4" spans="1:7" ht="15.75" customHeight="1" thickBot="1">
      <c r="A4" s="369"/>
      <c r="B4" s="370"/>
      <c r="C4" s="372"/>
      <c r="D4" s="34" t="s">
        <v>17</v>
      </c>
      <c r="E4" s="35" t="s">
        <v>18</v>
      </c>
      <c r="F4" s="374"/>
      <c r="G4" s="375"/>
    </row>
    <row r="5" spans="1:7" ht="30" customHeight="1">
      <c r="A5" s="124">
        <v>1</v>
      </c>
      <c r="B5" s="125" t="s">
        <v>329</v>
      </c>
      <c r="C5" s="126" t="s">
        <v>27</v>
      </c>
      <c r="D5" s="125" t="s">
        <v>19</v>
      </c>
      <c r="E5" s="127" t="s">
        <v>19</v>
      </c>
      <c r="F5" s="270" t="s">
        <v>19</v>
      </c>
      <c r="G5" s="128" t="s">
        <v>19</v>
      </c>
    </row>
    <row r="6" spans="1:7" ht="30" customHeight="1">
      <c r="A6" s="82">
        <f t="shared" ref="A6:A28" si="0">A5+1</f>
        <v>2</v>
      </c>
      <c r="B6" s="83" t="s">
        <v>330</v>
      </c>
      <c r="C6" s="129" t="s">
        <v>331</v>
      </c>
      <c r="D6" s="83" t="s">
        <v>60</v>
      </c>
      <c r="E6" s="86">
        <v>1</v>
      </c>
      <c r="F6" s="267"/>
      <c r="G6" s="115">
        <f>ROUND(E6*F6,2)</f>
        <v>0</v>
      </c>
    </row>
    <row r="7" spans="1:7" ht="30" customHeight="1">
      <c r="A7" s="130">
        <f t="shared" si="0"/>
        <v>3</v>
      </c>
      <c r="B7" s="131" t="s">
        <v>332</v>
      </c>
      <c r="C7" s="132" t="s">
        <v>333</v>
      </c>
      <c r="D7" s="131" t="s">
        <v>19</v>
      </c>
      <c r="E7" s="133" t="s">
        <v>19</v>
      </c>
      <c r="F7" s="271" t="s">
        <v>19</v>
      </c>
      <c r="G7" s="134" t="s">
        <v>19</v>
      </c>
    </row>
    <row r="8" spans="1:7" ht="30" customHeight="1">
      <c r="A8" s="120">
        <f t="shared" si="0"/>
        <v>4</v>
      </c>
      <c r="B8" s="93" t="s">
        <v>334</v>
      </c>
      <c r="C8" s="135" t="s">
        <v>335</v>
      </c>
      <c r="D8" s="93" t="s">
        <v>19</v>
      </c>
      <c r="E8" s="108" t="s">
        <v>19</v>
      </c>
      <c r="F8" s="272" t="s">
        <v>19</v>
      </c>
      <c r="G8" s="136" t="s">
        <v>19</v>
      </c>
    </row>
    <row r="9" spans="1:7" ht="30" customHeight="1">
      <c r="A9" s="82">
        <f t="shared" si="0"/>
        <v>5</v>
      </c>
      <c r="B9" s="83" t="s">
        <v>336</v>
      </c>
      <c r="C9" s="129" t="s">
        <v>337</v>
      </c>
      <c r="D9" s="83" t="s">
        <v>69</v>
      </c>
      <c r="E9" s="86">
        <v>11850</v>
      </c>
      <c r="F9" s="267"/>
      <c r="G9" s="115">
        <f t="shared" ref="G9:G10" si="1">ROUND(E9*F9,2)</f>
        <v>0</v>
      </c>
    </row>
    <row r="10" spans="1:7" ht="30" customHeight="1">
      <c r="A10" s="137">
        <f t="shared" si="0"/>
        <v>6</v>
      </c>
      <c r="B10" s="94" t="s">
        <v>338</v>
      </c>
      <c r="C10" s="138" t="s">
        <v>339</v>
      </c>
      <c r="D10" s="94" t="s">
        <v>69</v>
      </c>
      <c r="E10" s="95">
        <v>7900</v>
      </c>
      <c r="F10" s="267"/>
      <c r="G10" s="115">
        <f t="shared" si="1"/>
        <v>0</v>
      </c>
    </row>
    <row r="11" spans="1:7" ht="30" customHeight="1">
      <c r="A11" s="137">
        <f t="shared" si="0"/>
        <v>7</v>
      </c>
      <c r="B11" s="83" t="s">
        <v>340</v>
      </c>
      <c r="C11" s="129" t="s">
        <v>341</v>
      </c>
      <c r="D11" s="83" t="s">
        <v>19</v>
      </c>
      <c r="E11" s="86" t="s">
        <v>19</v>
      </c>
      <c r="F11" s="267" t="s">
        <v>19</v>
      </c>
      <c r="G11" s="139" t="s">
        <v>19</v>
      </c>
    </row>
    <row r="12" spans="1:7" ht="30" customHeight="1">
      <c r="A12" s="82">
        <f t="shared" si="0"/>
        <v>8</v>
      </c>
      <c r="B12" s="83"/>
      <c r="C12" s="84" t="s">
        <v>342</v>
      </c>
      <c r="D12" s="83" t="s">
        <v>69</v>
      </c>
      <c r="E12" s="86">
        <v>17850</v>
      </c>
      <c r="F12" s="267"/>
      <c r="G12" s="115">
        <f>ROUND(E12*F12,2)</f>
        <v>0</v>
      </c>
    </row>
    <row r="13" spans="1:7" ht="30" customHeight="1">
      <c r="A13" s="120">
        <f t="shared" si="0"/>
        <v>9</v>
      </c>
      <c r="B13" s="93" t="s">
        <v>343</v>
      </c>
      <c r="C13" s="135" t="s">
        <v>344</v>
      </c>
      <c r="D13" s="93" t="s">
        <v>19</v>
      </c>
      <c r="E13" s="108" t="s">
        <v>19</v>
      </c>
      <c r="F13" s="272" t="s">
        <v>19</v>
      </c>
      <c r="G13" s="136" t="s">
        <v>19</v>
      </c>
    </row>
    <row r="14" spans="1:7" ht="30" customHeight="1">
      <c r="A14" s="82">
        <f t="shared" si="0"/>
        <v>10</v>
      </c>
      <c r="B14" s="83" t="s">
        <v>345</v>
      </c>
      <c r="C14" s="129" t="s">
        <v>344</v>
      </c>
      <c r="D14" s="83" t="s">
        <v>19</v>
      </c>
      <c r="E14" s="86" t="s">
        <v>19</v>
      </c>
      <c r="F14" s="267" t="s">
        <v>19</v>
      </c>
      <c r="G14" s="139" t="s">
        <v>19</v>
      </c>
    </row>
    <row r="15" spans="1:7" ht="30" customHeight="1">
      <c r="A15" s="82">
        <f t="shared" si="0"/>
        <v>11</v>
      </c>
      <c r="B15" s="83"/>
      <c r="C15" s="84" t="s">
        <v>346</v>
      </c>
      <c r="D15" s="83" t="s">
        <v>69</v>
      </c>
      <c r="E15" s="86">
        <v>3120</v>
      </c>
      <c r="F15" s="267"/>
      <c r="G15" s="115">
        <f t="shared" ref="G15:G20" si="2">ROUND(E15*F15,2)</f>
        <v>0</v>
      </c>
    </row>
    <row r="16" spans="1:7" ht="30" customHeight="1">
      <c r="A16" s="82">
        <f t="shared" si="0"/>
        <v>12</v>
      </c>
      <c r="B16" s="83"/>
      <c r="C16" s="84" t="s">
        <v>347</v>
      </c>
      <c r="D16" s="83" t="s">
        <v>69</v>
      </c>
      <c r="E16" s="86">
        <v>169</v>
      </c>
      <c r="F16" s="267"/>
      <c r="G16" s="115">
        <f t="shared" si="2"/>
        <v>0</v>
      </c>
    </row>
    <row r="17" spans="1:10" ht="30" customHeight="1">
      <c r="A17" s="82">
        <f t="shared" si="0"/>
        <v>13</v>
      </c>
      <c r="B17" s="83"/>
      <c r="C17" s="84" t="s">
        <v>348</v>
      </c>
      <c r="D17" s="83" t="s">
        <v>69</v>
      </c>
      <c r="E17" s="86">
        <v>87.2</v>
      </c>
      <c r="F17" s="267"/>
      <c r="G17" s="115">
        <f t="shared" si="2"/>
        <v>0</v>
      </c>
    </row>
    <row r="18" spans="1:10" ht="30" customHeight="1">
      <c r="A18" s="82">
        <f t="shared" si="0"/>
        <v>14</v>
      </c>
      <c r="B18" s="83"/>
      <c r="C18" s="84" t="s">
        <v>349</v>
      </c>
      <c r="D18" s="83" t="s">
        <v>69</v>
      </c>
      <c r="E18" s="86">
        <v>114.5</v>
      </c>
      <c r="F18" s="267"/>
      <c r="G18" s="115">
        <f t="shared" si="2"/>
        <v>0</v>
      </c>
    </row>
    <row r="19" spans="1:10" ht="30" customHeight="1">
      <c r="A19" s="82">
        <f t="shared" si="0"/>
        <v>15</v>
      </c>
      <c r="B19" s="83"/>
      <c r="C19" s="84" t="s">
        <v>350</v>
      </c>
      <c r="D19" s="83" t="s">
        <v>69</v>
      </c>
      <c r="E19" s="86">
        <v>135.19999999999999</v>
      </c>
      <c r="F19" s="267"/>
      <c r="G19" s="115">
        <f t="shared" si="2"/>
        <v>0</v>
      </c>
    </row>
    <row r="20" spans="1:10" s="1" customFormat="1" ht="30" customHeight="1">
      <c r="A20" s="82">
        <f t="shared" si="0"/>
        <v>16</v>
      </c>
      <c r="B20" s="83"/>
      <c r="C20" s="84" t="s">
        <v>351</v>
      </c>
      <c r="D20" s="83" t="s">
        <v>60</v>
      </c>
      <c r="E20" s="86">
        <v>30</v>
      </c>
      <c r="F20" s="267"/>
      <c r="G20" s="115">
        <f t="shared" si="2"/>
        <v>0</v>
      </c>
      <c r="H20" s="243"/>
    </row>
    <row r="21" spans="1:10" s="1" customFormat="1" ht="30" customHeight="1">
      <c r="A21" s="120">
        <f t="shared" si="0"/>
        <v>17</v>
      </c>
      <c r="B21" s="83" t="s">
        <v>795</v>
      </c>
      <c r="C21" s="135" t="s">
        <v>796</v>
      </c>
      <c r="D21" s="93" t="s">
        <v>19</v>
      </c>
      <c r="E21" s="108" t="s">
        <v>19</v>
      </c>
      <c r="F21" s="272" t="s">
        <v>19</v>
      </c>
      <c r="G21" s="109" t="s">
        <v>19</v>
      </c>
      <c r="H21" s="243"/>
      <c r="I21" s="243"/>
      <c r="J21" s="243"/>
    </row>
    <row r="22" spans="1:10" s="1" customFormat="1" ht="30" customHeight="1">
      <c r="A22" s="82">
        <f t="shared" si="0"/>
        <v>18</v>
      </c>
      <c r="B22" s="83" t="s">
        <v>797</v>
      </c>
      <c r="C22" s="129" t="s">
        <v>798</v>
      </c>
      <c r="D22" s="83" t="s">
        <v>19</v>
      </c>
      <c r="E22" s="86" t="s">
        <v>19</v>
      </c>
      <c r="F22" s="267" t="s">
        <v>19</v>
      </c>
      <c r="G22" s="115" t="s">
        <v>19</v>
      </c>
      <c r="H22" s="243"/>
      <c r="I22" s="243"/>
      <c r="J22" s="243"/>
    </row>
    <row r="23" spans="1:10" s="1" customFormat="1" ht="30" customHeight="1">
      <c r="A23" s="137">
        <f t="shared" si="0"/>
        <v>19</v>
      </c>
      <c r="B23" s="83"/>
      <c r="C23" s="129" t="s">
        <v>799</v>
      </c>
      <c r="D23" s="83" t="s">
        <v>41</v>
      </c>
      <c r="E23" s="86">
        <v>3330</v>
      </c>
      <c r="F23" s="267"/>
      <c r="G23" s="115">
        <f t="shared" ref="G23" si="3">ROUND(E23*F23,2)</f>
        <v>0</v>
      </c>
      <c r="H23" s="243"/>
      <c r="I23" s="243"/>
      <c r="J23" s="243"/>
    </row>
    <row r="24" spans="1:10" ht="30" customHeight="1">
      <c r="A24" s="120">
        <f t="shared" si="0"/>
        <v>20</v>
      </c>
      <c r="B24" s="140" t="s">
        <v>352</v>
      </c>
      <c r="C24" s="141" t="s">
        <v>353</v>
      </c>
      <c r="D24" s="93" t="s">
        <v>19</v>
      </c>
      <c r="E24" s="108" t="s">
        <v>19</v>
      </c>
      <c r="F24" s="272" t="s">
        <v>19</v>
      </c>
      <c r="G24" s="136" t="s">
        <v>19</v>
      </c>
    </row>
    <row r="25" spans="1:10" ht="30" customHeight="1">
      <c r="A25" s="142">
        <f t="shared" si="0"/>
        <v>21</v>
      </c>
      <c r="B25" s="29" t="s">
        <v>354</v>
      </c>
      <c r="C25" s="28" t="s">
        <v>355</v>
      </c>
      <c r="D25" s="83" t="s">
        <v>69</v>
      </c>
      <c r="E25" s="86">
        <f>0.4*4*15.5*2+0.3*4*15.5*2+0.2*6*15.5*2+0.1*10*15.5*2</f>
        <v>155</v>
      </c>
      <c r="F25" s="267"/>
      <c r="G25" s="115">
        <f>ROUND(E25*F25,2)</f>
        <v>0</v>
      </c>
    </row>
    <row r="26" spans="1:10" s="1" customFormat="1" ht="30" customHeight="1">
      <c r="A26" s="130">
        <f t="shared" si="0"/>
        <v>22</v>
      </c>
      <c r="B26" s="131" t="s">
        <v>356</v>
      </c>
      <c r="C26" s="132" t="s">
        <v>357</v>
      </c>
      <c r="D26" s="131" t="s">
        <v>19</v>
      </c>
      <c r="E26" s="133" t="s">
        <v>19</v>
      </c>
      <c r="F26" s="271" t="s">
        <v>19</v>
      </c>
      <c r="G26" s="134" t="s">
        <v>19</v>
      </c>
      <c r="H26" s="243"/>
      <c r="I26" s="243"/>
      <c r="J26" s="243"/>
    </row>
    <row r="27" spans="1:10" s="1" customFormat="1" ht="30" customHeight="1">
      <c r="A27" s="120">
        <f t="shared" si="0"/>
        <v>23</v>
      </c>
      <c r="B27" s="93" t="s">
        <v>358</v>
      </c>
      <c r="C27" s="135" t="s">
        <v>359</v>
      </c>
      <c r="D27" s="93" t="s">
        <v>19</v>
      </c>
      <c r="E27" s="108" t="s">
        <v>19</v>
      </c>
      <c r="F27" s="272" t="s">
        <v>19</v>
      </c>
      <c r="G27" s="136" t="s">
        <v>19</v>
      </c>
      <c r="H27" s="243"/>
      <c r="I27" s="243"/>
      <c r="J27" s="243"/>
    </row>
    <row r="28" spans="1:10" ht="30" customHeight="1">
      <c r="A28" s="82">
        <f t="shared" si="0"/>
        <v>24</v>
      </c>
      <c r="B28" s="83" t="s">
        <v>360</v>
      </c>
      <c r="C28" s="129" t="s">
        <v>361</v>
      </c>
      <c r="D28" s="83" t="s">
        <v>327</v>
      </c>
      <c r="E28" s="86">
        <f>38447.1+28780.7+28780.7+28780.7+28780.7+28780.7+36086.9+55370.7+41637.3+46106.9+46106.9+46106.9+
41637.3+51871.9+4054+3277+2882.5+8539.2</f>
        <v>566028.1</v>
      </c>
      <c r="F28" s="267"/>
      <c r="G28" s="115">
        <f>ROUND(E28*F28,2)</f>
        <v>0</v>
      </c>
    </row>
    <row r="29" spans="1:10" ht="30" customHeight="1">
      <c r="A29" s="130">
        <f t="shared" ref="A29:A70" si="4">A28+1</f>
        <v>25</v>
      </c>
      <c r="B29" s="131" t="s">
        <v>362</v>
      </c>
      <c r="C29" s="132" t="s">
        <v>363</v>
      </c>
      <c r="D29" s="131" t="s">
        <v>19</v>
      </c>
      <c r="E29" s="133" t="s">
        <v>19</v>
      </c>
      <c r="F29" s="271" t="s">
        <v>19</v>
      </c>
      <c r="G29" s="134" t="s">
        <v>19</v>
      </c>
    </row>
    <row r="30" spans="1:10" ht="30" customHeight="1">
      <c r="A30" s="120">
        <f t="shared" si="4"/>
        <v>26</v>
      </c>
      <c r="B30" s="93" t="s">
        <v>364</v>
      </c>
      <c r="C30" s="135" t="s">
        <v>365</v>
      </c>
      <c r="D30" s="93" t="s">
        <v>19</v>
      </c>
      <c r="E30" s="108" t="s">
        <v>19</v>
      </c>
      <c r="F30" s="272" t="s">
        <v>19</v>
      </c>
      <c r="G30" s="136" t="s">
        <v>19</v>
      </c>
    </row>
    <row r="31" spans="1:10" ht="30" customHeight="1">
      <c r="A31" s="82">
        <f t="shared" si="4"/>
        <v>27</v>
      </c>
      <c r="B31" s="83"/>
      <c r="C31" s="84" t="s">
        <v>366</v>
      </c>
      <c r="D31" s="83" t="s">
        <v>69</v>
      </c>
      <c r="E31" s="86">
        <f>385+280+280+280+280+280+360</f>
        <v>2145</v>
      </c>
      <c r="F31" s="267"/>
      <c r="G31" s="115">
        <f t="shared" ref="G31:G34" si="5">ROUND(E31*F31,2)</f>
        <v>0</v>
      </c>
    </row>
    <row r="32" spans="1:10" ht="30" customHeight="1">
      <c r="A32" s="82">
        <f t="shared" si="4"/>
        <v>28</v>
      </c>
      <c r="B32" s="83"/>
      <c r="C32" s="84" t="s">
        <v>458</v>
      </c>
      <c r="D32" s="83" t="s">
        <v>69</v>
      </c>
      <c r="E32" s="86">
        <v>1737.4</v>
      </c>
      <c r="F32" s="267"/>
      <c r="G32" s="115">
        <f t="shared" ref="G32" si="6">ROUND(E32*F32,2)</f>
        <v>0</v>
      </c>
    </row>
    <row r="33" spans="1:7" ht="30" customHeight="1">
      <c r="A33" s="82">
        <f t="shared" si="4"/>
        <v>29</v>
      </c>
      <c r="B33" s="83"/>
      <c r="C33" s="84" t="s">
        <v>800</v>
      </c>
      <c r="D33" s="83" t="s">
        <v>69</v>
      </c>
      <c r="E33" s="86">
        <v>36</v>
      </c>
      <c r="F33" s="267"/>
      <c r="G33" s="115">
        <f t="shared" si="5"/>
        <v>0</v>
      </c>
    </row>
    <row r="34" spans="1:7" ht="30" customHeight="1">
      <c r="A34" s="82">
        <f t="shared" si="4"/>
        <v>30</v>
      </c>
      <c r="B34" s="83"/>
      <c r="C34" s="84" t="s">
        <v>367</v>
      </c>
      <c r="D34" s="83" t="s">
        <v>69</v>
      </c>
      <c r="E34" s="86">
        <v>19.68</v>
      </c>
      <c r="F34" s="267"/>
      <c r="G34" s="115">
        <f t="shared" si="5"/>
        <v>0</v>
      </c>
    </row>
    <row r="35" spans="1:7" ht="30" customHeight="1">
      <c r="A35" s="120">
        <f t="shared" si="4"/>
        <v>31</v>
      </c>
      <c r="B35" s="93" t="s">
        <v>368</v>
      </c>
      <c r="C35" s="135" t="s">
        <v>369</v>
      </c>
      <c r="D35" s="93" t="s">
        <v>19</v>
      </c>
      <c r="E35" s="108" t="s">
        <v>19</v>
      </c>
      <c r="F35" s="272" t="s">
        <v>19</v>
      </c>
      <c r="G35" s="136" t="s">
        <v>19</v>
      </c>
    </row>
    <row r="36" spans="1:7" ht="30" customHeight="1">
      <c r="A36" s="82">
        <f t="shared" si="4"/>
        <v>32</v>
      </c>
      <c r="B36" s="83"/>
      <c r="C36" s="84" t="s">
        <v>370</v>
      </c>
      <c r="D36" s="83" t="s">
        <v>69</v>
      </c>
      <c r="E36" s="86">
        <v>236.51</v>
      </c>
      <c r="F36" s="267"/>
      <c r="G36" s="115">
        <f t="shared" ref="G36:G37" si="7">ROUND(E36*F36,2)</f>
        <v>0</v>
      </c>
    </row>
    <row r="37" spans="1:7" ht="30" customHeight="1">
      <c r="A37" s="137">
        <f t="shared" si="4"/>
        <v>33</v>
      </c>
      <c r="B37" s="94"/>
      <c r="C37" s="138" t="s">
        <v>371</v>
      </c>
      <c r="D37" s="83" t="s">
        <v>69</v>
      </c>
      <c r="E37" s="95">
        <v>77.53</v>
      </c>
      <c r="F37" s="267"/>
      <c r="G37" s="115">
        <f t="shared" si="7"/>
        <v>0</v>
      </c>
    </row>
    <row r="38" spans="1:7" ht="30" customHeight="1">
      <c r="A38" s="143">
        <f t="shared" si="4"/>
        <v>34</v>
      </c>
      <c r="B38" s="144" t="s">
        <v>372</v>
      </c>
      <c r="C38" s="145" t="s">
        <v>373</v>
      </c>
      <c r="D38" s="93" t="s">
        <v>19</v>
      </c>
      <c r="E38" s="146" t="s">
        <v>19</v>
      </c>
      <c r="F38" s="272" t="s">
        <v>19</v>
      </c>
      <c r="G38" s="147" t="s">
        <v>19</v>
      </c>
    </row>
    <row r="39" spans="1:7" ht="30" customHeight="1">
      <c r="A39" s="137">
        <f t="shared" si="4"/>
        <v>35</v>
      </c>
      <c r="B39" s="44" t="s">
        <v>374</v>
      </c>
      <c r="C39" s="148" t="s">
        <v>375</v>
      </c>
      <c r="D39" s="44" t="s">
        <v>35</v>
      </c>
      <c r="E39" s="95">
        <v>91</v>
      </c>
      <c r="F39" s="267"/>
      <c r="G39" s="115">
        <f>ROUND(E39*F39,2)</f>
        <v>0</v>
      </c>
    </row>
    <row r="40" spans="1:7" ht="30" customHeight="1">
      <c r="A40" s="130">
        <f t="shared" si="4"/>
        <v>36</v>
      </c>
      <c r="B40" s="131" t="s">
        <v>376</v>
      </c>
      <c r="C40" s="132" t="s">
        <v>377</v>
      </c>
      <c r="D40" s="131" t="s">
        <v>19</v>
      </c>
      <c r="E40" s="133" t="s">
        <v>19</v>
      </c>
      <c r="F40" s="271" t="s">
        <v>19</v>
      </c>
      <c r="G40" s="134" t="s">
        <v>19</v>
      </c>
    </row>
    <row r="41" spans="1:7" ht="30" customHeight="1">
      <c r="A41" s="149">
        <f t="shared" si="4"/>
        <v>37</v>
      </c>
      <c r="B41" s="144" t="s">
        <v>378</v>
      </c>
      <c r="C41" s="121" t="s">
        <v>379</v>
      </c>
      <c r="D41" s="93" t="s">
        <v>19</v>
      </c>
      <c r="E41" s="108" t="s">
        <v>19</v>
      </c>
      <c r="F41" s="272" t="s">
        <v>19</v>
      </c>
      <c r="G41" s="136" t="s">
        <v>19</v>
      </c>
    </row>
    <row r="42" spans="1:7" ht="30" customHeight="1">
      <c r="A42" s="150">
        <f t="shared" si="4"/>
        <v>38</v>
      </c>
      <c r="B42" s="151" t="s">
        <v>380</v>
      </c>
      <c r="C42" s="152" t="s">
        <v>381</v>
      </c>
      <c r="D42" s="83" t="s">
        <v>41</v>
      </c>
      <c r="E42" s="86">
        <v>2325.3200000000002</v>
      </c>
      <c r="F42" s="267"/>
      <c r="G42" s="115">
        <f>ROUND(E42*F42,2)</f>
        <v>0</v>
      </c>
    </row>
    <row r="43" spans="1:7" ht="30" customHeight="1">
      <c r="A43" s="153">
        <f t="shared" si="4"/>
        <v>39</v>
      </c>
      <c r="B43" s="144" t="s">
        <v>382</v>
      </c>
      <c r="C43" s="121" t="s">
        <v>383</v>
      </c>
      <c r="D43" s="93" t="s">
        <v>19</v>
      </c>
      <c r="E43" s="108" t="s">
        <v>19</v>
      </c>
      <c r="F43" s="272" t="s">
        <v>19</v>
      </c>
      <c r="G43" s="136" t="s">
        <v>19</v>
      </c>
    </row>
    <row r="44" spans="1:7" ht="30" customHeight="1">
      <c r="A44" s="154">
        <f t="shared" si="4"/>
        <v>40</v>
      </c>
      <c r="B44" s="94" t="s">
        <v>384</v>
      </c>
      <c r="C44" s="84" t="s">
        <v>385</v>
      </c>
      <c r="D44" s="83" t="s">
        <v>41</v>
      </c>
      <c r="E44" s="86">
        <v>1550.52</v>
      </c>
      <c r="F44" s="267"/>
      <c r="G44" s="115">
        <f t="shared" ref="G44:G45" si="8">ROUND(E44*F44,2)</f>
        <v>0</v>
      </c>
    </row>
    <row r="45" spans="1:7" ht="30" customHeight="1">
      <c r="A45" s="154">
        <f t="shared" si="4"/>
        <v>41</v>
      </c>
      <c r="B45" s="94" t="s">
        <v>386</v>
      </c>
      <c r="C45" s="84" t="s">
        <v>387</v>
      </c>
      <c r="D45" s="44" t="s">
        <v>41</v>
      </c>
      <c r="E45" s="86">
        <v>1612.68</v>
      </c>
      <c r="F45" s="267"/>
      <c r="G45" s="115">
        <f t="shared" si="8"/>
        <v>0</v>
      </c>
    </row>
    <row r="46" spans="1:7" ht="30" customHeight="1">
      <c r="A46" s="154">
        <f t="shared" si="4"/>
        <v>42</v>
      </c>
      <c r="B46" s="144" t="s">
        <v>388</v>
      </c>
      <c r="C46" s="121" t="s">
        <v>389</v>
      </c>
      <c r="D46" s="93" t="s">
        <v>19</v>
      </c>
      <c r="E46" s="108" t="s">
        <v>19</v>
      </c>
      <c r="F46" s="272" t="s">
        <v>19</v>
      </c>
      <c r="G46" s="136" t="s">
        <v>19</v>
      </c>
    </row>
    <row r="47" spans="1:7" ht="30" customHeight="1">
      <c r="A47" s="154">
        <f t="shared" si="4"/>
        <v>43</v>
      </c>
      <c r="B47" s="44" t="s">
        <v>390</v>
      </c>
      <c r="C47" s="58" t="s">
        <v>391</v>
      </c>
      <c r="D47" s="44" t="s">
        <v>41</v>
      </c>
      <c r="E47" s="86">
        <f>1.8*18.3+1.8*18.14</f>
        <v>65.59</v>
      </c>
      <c r="F47" s="267"/>
      <c r="G47" s="115">
        <f t="shared" ref="G47:G48" si="9">ROUND(E47*F47,2)</f>
        <v>0</v>
      </c>
    </row>
    <row r="48" spans="1:7" ht="30" customHeight="1">
      <c r="A48" s="154">
        <f t="shared" si="4"/>
        <v>44</v>
      </c>
      <c r="B48" s="94" t="s">
        <v>392</v>
      </c>
      <c r="C48" s="84" t="s">
        <v>393</v>
      </c>
      <c r="D48" s="44" t="s">
        <v>41</v>
      </c>
      <c r="E48" s="86">
        <v>640.79999999999995</v>
      </c>
      <c r="F48" s="267"/>
      <c r="G48" s="115">
        <f t="shared" si="9"/>
        <v>0</v>
      </c>
    </row>
    <row r="49" spans="1:7" ht="30" customHeight="1">
      <c r="A49" s="155">
        <f t="shared" si="4"/>
        <v>45</v>
      </c>
      <c r="B49" s="131" t="s">
        <v>394</v>
      </c>
      <c r="C49" s="132" t="s">
        <v>395</v>
      </c>
      <c r="D49" s="131" t="s">
        <v>19</v>
      </c>
      <c r="E49" s="133" t="s">
        <v>19</v>
      </c>
      <c r="F49" s="271" t="s">
        <v>19</v>
      </c>
      <c r="G49" s="134" t="s">
        <v>19</v>
      </c>
    </row>
    <row r="50" spans="1:7" ht="30" customHeight="1">
      <c r="A50" s="120">
        <f t="shared" si="4"/>
        <v>46</v>
      </c>
      <c r="B50" s="93" t="s">
        <v>396</v>
      </c>
      <c r="C50" s="135" t="s">
        <v>397</v>
      </c>
      <c r="D50" s="93" t="s">
        <v>19</v>
      </c>
      <c r="E50" s="108" t="s">
        <v>19</v>
      </c>
      <c r="F50" s="272" t="s">
        <v>19</v>
      </c>
      <c r="G50" s="136" t="s">
        <v>19</v>
      </c>
    </row>
    <row r="51" spans="1:7" ht="30" customHeight="1">
      <c r="A51" s="82">
        <f t="shared" si="4"/>
        <v>47</v>
      </c>
      <c r="B51" s="83" t="s">
        <v>398</v>
      </c>
      <c r="C51" s="84" t="s">
        <v>399</v>
      </c>
      <c r="D51" s="83" t="s">
        <v>19</v>
      </c>
      <c r="E51" s="86" t="s">
        <v>19</v>
      </c>
      <c r="F51" s="267" t="s">
        <v>19</v>
      </c>
      <c r="G51" s="139" t="s">
        <v>19</v>
      </c>
    </row>
    <row r="52" spans="1:7" ht="30" customHeight="1">
      <c r="A52" s="82">
        <f t="shared" si="4"/>
        <v>48</v>
      </c>
      <c r="B52" s="83"/>
      <c r="C52" s="84" t="s">
        <v>400</v>
      </c>
      <c r="D52" s="83" t="s">
        <v>53</v>
      </c>
      <c r="E52" s="86">
        <v>273</v>
      </c>
      <c r="F52" s="267"/>
      <c r="G52" s="115">
        <f t="shared" ref="G52:G53" si="10">ROUND(E52*F52,2)</f>
        <v>0</v>
      </c>
    </row>
    <row r="53" spans="1:7" ht="30" customHeight="1">
      <c r="A53" s="82">
        <f t="shared" si="4"/>
        <v>49</v>
      </c>
      <c r="B53" s="83" t="s">
        <v>401</v>
      </c>
      <c r="C53" s="129" t="s">
        <v>402</v>
      </c>
      <c r="D53" s="86" t="s">
        <v>41</v>
      </c>
      <c r="E53" s="156">
        <f>1.1*(1.8*(90+91))</f>
        <v>358.38</v>
      </c>
      <c r="F53" s="267"/>
      <c r="G53" s="115">
        <f t="shared" si="10"/>
        <v>0</v>
      </c>
    </row>
    <row r="54" spans="1:7" ht="30" customHeight="1">
      <c r="A54" s="130">
        <f t="shared" si="4"/>
        <v>50</v>
      </c>
      <c r="B54" s="131" t="s">
        <v>403</v>
      </c>
      <c r="C54" s="132" t="s">
        <v>404</v>
      </c>
      <c r="D54" s="131" t="s">
        <v>19</v>
      </c>
      <c r="E54" s="133" t="s">
        <v>19</v>
      </c>
      <c r="F54" s="271" t="s">
        <v>19</v>
      </c>
      <c r="G54" s="134" t="s">
        <v>19</v>
      </c>
    </row>
    <row r="55" spans="1:7" ht="30" customHeight="1">
      <c r="A55" s="120">
        <f t="shared" si="4"/>
        <v>51</v>
      </c>
      <c r="B55" s="93" t="s">
        <v>405</v>
      </c>
      <c r="C55" s="135" t="s">
        <v>406</v>
      </c>
      <c r="D55" s="93" t="s">
        <v>19</v>
      </c>
      <c r="E55" s="108" t="s">
        <v>19</v>
      </c>
      <c r="F55" s="272" t="s">
        <v>19</v>
      </c>
      <c r="G55" s="136" t="s">
        <v>19</v>
      </c>
    </row>
    <row r="56" spans="1:7" ht="30" customHeight="1">
      <c r="A56" s="82">
        <f t="shared" si="4"/>
        <v>52</v>
      </c>
      <c r="B56" s="83" t="s">
        <v>407</v>
      </c>
      <c r="C56" s="129" t="s">
        <v>408</v>
      </c>
      <c r="D56" s="83" t="s">
        <v>53</v>
      </c>
      <c r="E56" s="86">
        <v>430.6</v>
      </c>
      <c r="F56" s="267"/>
      <c r="G56" s="115">
        <f>ROUND(E56*F56,2)</f>
        <v>0</v>
      </c>
    </row>
    <row r="57" spans="1:7" ht="30" customHeight="1">
      <c r="A57" s="155">
        <f t="shared" si="4"/>
        <v>53</v>
      </c>
      <c r="B57" s="131" t="s">
        <v>409</v>
      </c>
      <c r="C57" s="132" t="s">
        <v>410</v>
      </c>
      <c r="D57" s="131" t="s">
        <v>19</v>
      </c>
      <c r="E57" s="133" t="s">
        <v>19</v>
      </c>
      <c r="F57" s="271" t="s">
        <v>19</v>
      </c>
      <c r="G57" s="134" t="s">
        <v>19</v>
      </c>
    </row>
    <row r="58" spans="1:7" ht="30" customHeight="1">
      <c r="A58" s="120">
        <f t="shared" si="4"/>
        <v>54</v>
      </c>
      <c r="B58" s="93" t="s">
        <v>411</v>
      </c>
      <c r="C58" s="135" t="s">
        <v>412</v>
      </c>
      <c r="D58" s="93" t="s">
        <v>19</v>
      </c>
      <c r="E58" s="108" t="s">
        <v>19</v>
      </c>
      <c r="F58" s="272" t="s">
        <v>19</v>
      </c>
      <c r="G58" s="136" t="s">
        <v>19</v>
      </c>
    </row>
    <row r="59" spans="1:7" ht="30" customHeight="1">
      <c r="A59" s="82">
        <f t="shared" si="4"/>
        <v>55</v>
      </c>
      <c r="B59" s="83" t="s">
        <v>413</v>
      </c>
      <c r="C59" s="129" t="s">
        <v>414</v>
      </c>
      <c r="D59" s="83" t="s">
        <v>19</v>
      </c>
      <c r="E59" s="86" t="s">
        <v>19</v>
      </c>
      <c r="F59" s="267" t="s">
        <v>19</v>
      </c>
      <c r="G59" s="139" t="s">
        <v>19</v>
      </c>
    </row>
    <row r="60" spans="1:7" ht="30" customHeight="1">
      <c r="A60" s="82">
        <f t="shared" si="4"/>
        <v>56</v>
      </c>
      <c r="B60" s="83"/>
      <c r="C60" s="129" t="s">
        <v>415</v>
      </c>
      <c r="D60" s="83" t="s">
        <v>53</v>
      </c>
      <c r="E60" s="86">
        <f>18.3+18.14</f>
        <v>36.44</v>
      </c>
      <c r="F60" s="267"/>
      <c r="G60" s="115">
        <f>ROUND(E60*F60,2)</f>
        <v>0</v>
      </c>
    </row>
    <row r="61" spans="1:7" ht="30" customHeight="1">
      <c r="A61" s="82">
        <f t="shared" si="4"/>
        <v>57</v>
      </c>
      <c r="B61" s="83" t="s">
        <v>416</v>
      </c>
      <c r="C61" s="129" t="s">
        <v>417</v>
      </c>
      <c r="D61" s="83" t="s">
        <v>19</v>
      </c>
      <c r="E61" s="86" t="s">
        <v>19</v>
      </c>
      <c r="F61" s="267" t="s">
        <v>19</v>
      </c>
      <c r="G61" s="139" t="s">
        <v>19</v>
      </c>
    </row>
    <row r="62" spans="1:7" ht="30" customHeight="1">
      <c r="A62" s="82">
        <f t="shared" si="4"/>
        <v>58</v>
      </c>
      <c r="B62" s="83"/>
      <c r="C62" s="129" t="s">
        <v>418</v>
      </c>
      <c r="D62" s="83" t="s">
        <v>53</v>
      </c>
      <c r="E62" s="86">
        <v>229.3</v>
      </c>
      <c r="F62" s="267"/>
      <c r="G62" s="115">
        <f>ROUND(E62*F62,2)</f>
        <v>0</v>
      </c>
    </row>
    <row r="63" spans="1:7" ht="30" customHeight="1">
      <c r="A63" s="130">
        <f t="shared" si="4"/>
        <v>59</v>
      </c>
      <c r="B63" s="131" t="s">
        <v>419</v>
      </c>
      <c r="C63" s="132" t="s">
        <v>420</v>
      </c>
      <c r="D63" s="131" t="s">
        <v>19</v>
      </c>
      <c r="E63" s="133" t="s">
        <v>19</v>
      </c>
      <c r="F63" s="271" t="s">
        <v>19</v>
      </c>
      <c r="G63" s="134" t="s">
        <v>19</v>
      </c>
    </row>
    <row r="64" spans="1:7" ht="30" customHeight="1">
      <c r="A64" s="120">
        <f t="shared" si="4"/>
        <v>60</v>
      </c>
      <c r="B64" s="93" t="s">
        <v>421</v>
      </c>
      <c r="C64" s="135" t="s">
        <v>422</v>
      </c>
      <c r="D64" s="93" t="s">
        <v>19</v>
      </c>
      <c r="E64" s="108" t="s">
        <v>19</v>
      </c>
      <c r="F64" s="272" t="s">
        <v>19</v>
      </c>
      <c r="G64" s="136" t="s">
        <v>19</v>
      </c>
    </row>
    <row r="65" spans="1:7" ht="30" customHeight="1">
      <c r="A65" s="82">
        <f t="shared" si="4"/>
        <v>61</v>
      </c>
      <c r="B65" s="83" t="s">
        <v>423</v>
      </c>
      <c r="C65" s="129" t="s">
        <v>424</v>
      </c>
      <c r="D65" s="83" t="s">
        <v>53</v>
      </c>
      <c r="E65" s="86">
        <v>271.77</v>
      </c>
      <c r="F65" s="267"/>
      <c r="G65" s="115">
        <f t="shared" ref="G65:G69" si="11">ROUND(E65*F65,2)</f>
        <v>0</v>
      </c>
    </row>
    <row r="66" spans="1:7" ht="30" customHeight="1">
      <c r="A66" s="82">
        <f t="shared" si="4"/>
        <v>62</v>
      </c>
      <c r="B66" s="83" t="s">
        <v>425</v>
      </c>
      <c r="C66" s="84" t="s">
        <v>426</v>
      </c>
      <c r="D66" s="83" t="s">
        <v>41</v>
      </c>
      <c r="E66" s="86">
        <v>2371.3200000000002</v>
      </c>
      <c r="F66" s="267"/>
      <c r="G66" s="115">
        <f t="shared" si="11"/>
        <v>0</v>
      </c>
    </row>
    <row r="67" spans="1:7" ht="30" customHeight="1">
      <c r="A67" s="82">
        <f t="shared" si="4"/>
        <v>63</v>
      </c>
      <c r="B67" s="157" t="s">
        <v>427</v>
      </c>
      <c r="C67" s="84" t="s">
        <v>428</v>
      </c>
      <c r="D67" s="83" t="s">
        <v>35</v>
      </c>
      <c r="E67" s="86">
        <v>1</v>
      </c>
      <c r="F67" s="267"/>
      <c r="G67" s="115">
        <f t="shared" si="11"/>
        <v>0</v>
      </c>
    </row>
    <row r="68" spans="1:7" ht="30" customHeight="1">
      <c r="A68" s="82">
        <f t="shared" si="4"/>
        <v>64</v>
      </c>
      <c r="B68" s="44" t="s">
        <v>429</v>
      </c>
      <c r="C68" s="58" t="s">
        <v>430</v>
      </c>
      <c r="D68" s="44" t="s">
        <v>35</v>
      </c>
      <c r="E68" s="86">
        <v>12</v>
      </c>
      <c r="F68" s="267"/>
      <c r="G68" s="115">
        <f t="shared" si="11"/>
        <v>0</v>
      </c>
    </row>
    <row r="69" spans="1:7" ht="30" customHeight="1">
      <c r="A69" s="82">
        <f t="shared" si="4"/>
        <v>65</v>
      </c>
      <c r="B69" s="44" t="s">
        <v>431</v>
      </c>
      <c r="C69" s="58" t="s">
        <v>432</v>
      </c>
      <c r="D69" s="44" t="s">
        <v>35</v>
      </c>
      <c r="E69" s="86">
        <v>1</v>
      </c>
      <c r="F69" s="267"/>
      <c r="G69" s="115">
        <f t="shared" si="11"/>
        <v>0</v>
      </c>
    </row>
    <row r="70" spans="1:7" ht="30" customHeight="1" thickBot="1">
      <c r="A70" s="158">
        <f t="shared" si="4"/>
        <v>66</v>
      </c>
      <c r="B70" s="64" t="s">
        <v>487</v>
      </c>
      <c r="C70" s="160" t="s">
        <v>488</v>
      </c>
      <c r="D70" s="64" t="s">
        <v>41</v>
      </c>
      <c r="E70" s="161">
        <v>1943.4</v>
      </c>
      <c r="F70" s="267"/>
      <c r="G70" s="115">
        <f t="shared" ref="G70" si="12">ROUND(E70*F70,2)</f>
        <v>0</v>
      </c>
    </row>
    <row r="71" spans="1:7" ht="30" customHeight="1" thickBot="1">
      <c r="A71" s="345" t="s">
        <v>24</v>
      </c>
      <c r="B71" s="346"/>
      <c r="C71" s="346"/>
      <c r="D71" s="346"/>
      <c r="E71" s="346"/>
      <c r="F71" s="356"/>
      <c r="G71" s="14">
        <f>SUM(G5:G70)</f>
        <v>0</v>
      </c>
    </row>
  </sheetData>
  <mergeCells count="9">
    <mergeCell ref="A71:F71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80"/>
  <sheetViews>
    <sheetView view="pageBreakPreview" zoomScale="70" zoomScaleNormal="90" zoomScaleSheetLayoutView="70" workbookViewId="0">
      <pane xSplit="5" ySplit="4" topLeftCell="F161" activePane="bottomRight" state="frozen"/>
      <selection pane="topRight" activeCell="G1" sqref="G1"/>
      <selection pane="bottomLeft" activeCell="A5" sqref="A5"/>
      <selection pane="bottomRight" activeCell="G179" sqref="G179"/>
    </sheetView>
  </sheetViews>
  <sheetFormatPr defaultColWidth="9.28515625" defaultRowHeight="30" customHeight="1"/>
  <cols>
    <col min="1" max="1" width="7" style="15" customWidth="1"/>
    <col min="2" max="2" width="15.28515625" style="15" customWidth="1"/>
    <col min="3" max="3" width="41.7109375" style="16" customWidth="1"/>
    <col min="4" max="4" width="10.7109375" style="15" customWidth="1"/>
    <col min="5" max="5" width="10.7109375" style="176" customWidth="1"/>
    <col min="6" max="6" width="12.7109375" style="281" customWidth="1"/>
    <col min="7" max="7" width="12.7109375" style="33" customWidth="1"/>
    <col min="8" max="17" width="9.28515625" style="18"/>
    <col min="18" max="16384" width="9.28515625" style="9"/>
  </cols>
  <sheetData>
    <row r="1" spans="1:20" ht="16.5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20" ht="30" customHeight="1" thickBot="1">
      <c r="A2" s="335" t="s">
        <v>25</v>
      </c>
      <c r="B2" s="336"/>
      <c r="C2" s="336"/>
      <c r="D2" s="336"/>
      <c r="E2" s="336"/>
      <c r="F2" s="336"/>
      <c r="G2" s="337"/>
    </row>
    <row r="3" spans="1:20" ht="15" customHeight="1">
      <c r="A3" s="350" t="s">
        <v>8</v>
      </c>
      <c r="B3" s="362" t="s">
        <v>13</v>
      </c>
      <c r="C3" s="352" t="s">
        <v>9</v>
      </c>
      <c r="D3" s="362" t="s">
        <v>14</v>
      </c>
      <c r="E3" s="362"/>
      <c r="F3" s="373" t="s">
        <v>15</v>
      </c>
      <c r="G3" s="366" t="s">
        <v>16</v>
      </c>
    </row>
    <row r="4" spans="1:20" ht="15" customHeight="1" thickBot="1">
      <c r="A4" s="376"/>
      <c r="B4" s="377"/>
      <c r="C4" s="378"/>
      <c r="D4" s="34" t="s">
        <v>17</v>
      </c>
      <c r="E4" s="181" t="s">
        <v>18</v>
      </c>
      <c r="F4" s="374"/>
      <c r="G4" s="375"/>
    </row>
    <row r="5" spans="1:20" ht="30" customHeight="1">
      <c r="A5" s="36">
        <v>1</v>
      </c>
      <c r="B5" s="37" t="s">
        <v>26</v>
      </c>
      <c r="C5" s="38" t="s">
        <v>27</v>
      </c>
      <c r="D5" s="37" t="s">
        <v>19</v>
      </c>
      <c r="E5" s="182" t="s">
        <v>19</v>
      </c>
      <c r="F5" s="274" t="s">
        <v>19</v>
      </c>
      <c r="G5" s="237" t="s">
        <v>19</v>
      </c>
    </row>
    <row r="6" spans="1:20" s="31" customFormat="1" ht="30" customHeight="1">
      <c r="A6" s="25">
        <f>A5+1</f>
        <v>2</v>
      </c>
      <c r="B6" s="27" t="s">
        <v>28</v>
      </c>
      <c r="C6" s="39" t="s">
        <v>29</v>
      </c>
      <c r="D6" s="40" t="s">
        <v>30</v>
      </c>
      <c r="E6" s="183">
        <v>1.36</v>
      </c>
      <c r="F6" s="275"/>
      <c r="G6" s="42">
        <f>ROUND(E6*F6,2)</f>
        <v>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9"/>
      <c r="S6" s="9"/>
      <c r="T6" s="9"/>
    </row>
    <row r="7" spans="1:20" ht="30" customHeight="1">
      <c r="A7" s="43">
        <f t="shared" ref="A7:A56" si="0">A6+1</f>
        <v>3</v>
      </c>
      <c r="B7" s="44" t="s">
        <v>31</v>
      </c>
      <c r="C7" s="45" t="s">
        <v>32</v>
      </c>
      <c r="D7" s="41" t="s">
        <v>19</v>
      </c>
      <c r="E7" s="183" t="s">
        <v>19</v>
      </c>
      <c r="F7" s="276" t="s">
        <v>19</v>
      </c>
      <c r="G7" s="42" t="s">
        <v>19</v>
      </c>
    </row>
    <row r="8" spans="1:20" ht="30" customHeight="1">
      <c r="A8" s="43">
        <f t="shared" si="0"/>
        <v>4</v>
      </c>
      <c r="B8" s="44"/>
      <c r="C8" s="45" t="s">
        <v>33</v>
      </c>
      <c r="D8" s="41" t="s">
        <v>19</v>
      </c>
      <c r="E8" s="183" t="s">
        <v>19</v>
      </c>
      <c r="F8" s="276" t="s">
        <v>19</v>
      </c>
      <c r="G8" s="42" t="s">
        <v>19</v>
      </c>
    </row>
    <row r="9" spans="1:20" ht="30" customHeight="1">
      <c r="A9" s="43">
        <f t="shared" si="0"/>
        <v>5</v>
      </c>
      <c r="B9" s="44"/>
      <c r="C9" s="46" t="s">
        <v>34</v>
      </c>
      <c r="D9" s="47" t="s">
        <v>35</v>
      </c>
      <c r="E9" s="183">
        <v>50</v>
      </c>
      <c r="F9" s="275"/>
      <c r="G9" s="42">
        <f t="shared" ref="G9:G17" si="1">ROUND(E9*F9,2)</f>
        <v>0</v>
      </c>
    </row>
    <row r="10" spans="1:20" ht="30" customHeight="1">
      <c r="A10" s="43">
        <f t="shared" si="0"/>
        <v>6</v>
      </c>
      <c r="B10" s="44"/>
      <c r="C10" s="46" t="s">
        <v>36</v>
      </c>
      <c r="D10" s="47" t="s">
        <v>35</v>
      </c>
      <c r="E10" s="183">
        <v>5</v>
      </c>
      <c r="F10" s="275"/>
      <c r="G10" s="42">
        <f t="shared" si="1"/>
        <v>0</v>
      </c>
    </row>
    <row r="11" spans="1:20" ht="30" customHeight="1">
      <c r="A11" s="43">
        <f t="shared" si="0"/>
        <v>7</v>
      </c>
      <c r="B11" s="44"/>
      <c r="C11" s="46" t="s">
        <v>37</v>
      </c>
      <c r="D11" s="47" t="s">
        <v>35</v>
      </c>
      <c r="E11" s="183">
        <v>4</v>
      </c>
      <c r="F11" s="275"/>
      <c r="G11" s="42">
        <f t="shared" si="1"/>
        <v>0</v>
      </c>
    </row>
    <row r="12" spans="1:20" ht="30" customHeight="1">
      <c r="A12" s="43">
        <f t="shared" si="0"/>
        <v>8</v>
      </c>
      <c r="B12" s="44"/>
      <c r="C12" s="46" t="s">
        <v>38</v>
      </c>
      <c r="D12" s="47" t="s">
        <v>35</v>
      </c>
      <c r="E12" s="183">
        <v>3</v>
      </c>
      <c r="F12" s="275"/>
      <c r="G12" s="42">
        <f t="shared" si="1"/>
        <v>0</v>
      </c>
    </row>
    <row r="13" spans="1:20" ht="30" customHeight="1">
      <c r="A13" s="43">
        <f t="shared" si="0"/>
        <v>9</v>
      </c>
      <c r="B13" s="44"/>
      <c r="C13" s="46" t="s">
        <v>39</v>
      </c>
      <c r="D13" s="47" t="s">
        <v>35</v>
      </c>
      <c r="E13" s="183">
        <v>4</v>
      </c>
      <c r="F13" s="275"/>
      <c r="G13" s="42">
        <f t="shared" si="1"/>
        <v>0</v>
      </c>
    </row>
    <row r="14" spans="1:20" ht="30" customHeight="1">
      <c r="A14" s="43">
        <f t="shared" si="0"/>
        <v>10</v>
      </c>
      <c r="B14" s="44"/>
      <c r="C14" s="45" t="s">
        <v>170</v>
      </c>
      <c r="D14" s="47" t="s">
        <v>171</v>
      </c>
      <c r="E14" s="183">
        <v>191</v>
      </c>
      <c r="F14" s="275"/>
      <c r="G14" s="42">
        <f t="shared" si="1"/>
        <v>0</v>
      </c>
    </row>
    <row r="15" spans="1:20" ht="30" customHeight="1">
      <c r="A15" s="43">
        <f t="shared" si="0"/>
        <v>11</v>
      </c>
      <c r="B15" s="44"/>
      <c r="C15" s="45" t="s">
        <v>40</v>
      </c>
      <c r="D15" s="47" t="s">
        <v>41</v>
      </c>
      <c r="E15" s="183">
        <v>206.3</v>
      </c>
      <c r="F15" s="275"/>
      <c r="G15" s="42">
        <f t="shared" si="1"/>
        <v>0</v>
      </c>
    </row>
    <row r="16" spans="1:20" ht="30" customHeight="1">
      <c r="A16" s="43">
        <f t="shared" si="0"/>
        <v>12</v>
      </c>
      <c r="B16" s="48"/>
      <c r="C16" s="45" t="s">
        <v>42</v>
      </c>
      <c r="D16" s="40" t="s">
        <v>41</v>
      </c>
      <c r="E16" s="183">
        <v>154.4</v>
      </c>
      <c r="F16" s="275"/>
      <c r="G16" s="42">
        <f t="shared" si="1"/>
        <v>0</v>
      </c>
    </row>
    <row r="17" spans="1:20" s="31" customFormat="1" ht="30" customHeight="1">
      <c r="A17" s="43">
        <f t="shared" si="0"/>
        <v>13</v>
      </c>
      <c r="B17" s="27" t="s">
        <v>43</v>
      </c>
      <c r="C17" s="39" t="s">
        <v>44</v>
      </c>
      <c r="D17" s="40" t="s">
        <v>785</v>
      </c>
      <c r="E17" s="183">
        <v>533.42999999999995</v>
      </c>
      <c r="F17" s="275"/>
      <c r="G17" s="42">
        <f t="shared" si="1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9"/>
      <c r="S17" s="9"/>
      <c r="T17" s="9"/>
    </row>
    <row r="18" spans="1:20" s="51" customFormat="1" ht="30" customHeight="1">
      <c r="A18" s="25">
        <f t="shared" si="0"/>
        <v>14</v>
      </c>
      <c r="B18" s="49" t="s">
        <v>45</v>
      </c>
      <c r="C18" s="50" t="s">
        <v>46</v>
      </c>
      <c r="D18" s="47" t="s">
        <v>19</v>
      </c>
      <c r="E18" s="183" t="s">
        <v>19</v>
      </c>
      <c r="F18" s="277" t="s">
        <v>19</v>
      </c>
      <c r="G18" s="42" t="s">
        <v>19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9"/>
      <c r="S18" s="9"/>
      <c r="T18" s="52"/>
    </row>
    <row r="19" spans="1:20" s="51" customFormat="1" ht="30" customHeight="1">
      <c r="A19" s="25">
        <f t="shared" si="0"/>
        <v>15</v>
      </c>
      <c r="B19" s="49"/>
      <c r="C19" s="46" t="s">
        <v>47</v>
      </c>
      <c r="D19" s="47" t="s">
        <v>785</v>
      </c>
      <c r="E19" s="183">
        <v>247.5</v>
      </c>
      <c r="F19" s="275"/>
      <c r="G19" s="42">
        <f t="shared" ref="G19:G24" si="2">ROUND(E19*F19,2)</f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9"/>
      <c r="S19" s="9"/>
      <c r="T19" s="52"/>
    </row>
    <row r="20" spans="1:20" s="51" customFormat="1" ht="30" customHeight="1">
      <c r="A20" s="25">
        <f t="shared" si="0"/>
        <v>16</v>
      </c>
      <c r="B20" s="49"/>
      <c r="C20" s="46" t="s">
        <v>47</v>
      </c>
      <c r="D20" s="47" t="s">
        <v>785</v>
      </c>
      <c r="E20" s="183">
        <v>200</v>
      </c>
      <c r="F20" s="275"/>
      <c r="G20" s="42">
        <f t="shared" si="2"/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9"/>
      <c r="S20" s="9"/>
      <c r="T20" s="52"/>
    </row>
    <row r="21" spans="1:20" s="51" customFormat="1" ht="30" customHeight="1">
      <c r="A21" s="25">
        <f t="shared" si="0"/>
        <v>17</v>
      </c>
      <c r="B21" s="49"/>
      <c r="C21" s="46" t="s">
        <v>47</v>
      </c>
      <c r="D21" s="47" t="s">
        <v>785</v>
      </c>
      <c r="E21" s="183">
        <v>95</v>
      </c>
      <c r="F21" s="275"/>
      <c r="G21" s="42">
        <f t="shared" si="2"/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9"/>
      <c r="S21" s="9"/>
      <c r="T21" s="52"/>
    </row>
    <row r="22" spans="1:20" s="51" customFormat="1" ht="30" customHeight="1">
      <c r="A22" s="25">
        <f t="shared" si="0"/>
        <v>18</v>
      </c>
      <c r="B22" s="49"/>
      <c r="C22" s="46" t="s">
        <v>48</v>
      </c>
      <c r="D22" s="47" t="s">
        <v>785</v>
      </c>
      <c r="E22" s="183">
        <v>120</v>
      </c>
      <c r="F22" s="275"/>
      <c r="G22" s="42">
        <f t="shared" si="2"/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9"/>
      <c r="S22" s="9"/>
      <c r="T22" s="52"/>
    </row>
    <row r="23" spans="1:20" s="51" customFormat="1" ht="30" customHeight="1">
      <c r="A23" s="25">
        <f t="shared" si="0"/>
        <v>19</v>
      </c>
      <c r="B23" s="49"/>
      <c r="C23" s="46" t="s">
        <v>48</v>
      </c>
      <c r="D23" s="47" t="s">
        <v>785</v>
      </c>
      <c r="E23" s="183">
        <v>42</v>
      </c>
      <c r="F23" s="275"/>
      <c r="G23" s="42">
        <f t="shared" si="2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9"/>
      <c r="S23" s="9"/>
      <c r="T23" s="52"/>
    </row>
    <row r="24" spans="1:20" s="51" customFormat="1" ht="30" customHeight="1">
      <c r="A24" s="25">
        <f t="shared" si="0"/>
        <v>20</v>
      </c>
      <c r="B24" s="49"/>
      <c r="C24" s="46" t="s">
        <v>49</v>
      </c>
      <c r="D24" s="47" t="s">
        <v>785</v>
      </c>
      <c r="E24" s="183">
        <v>255</v>
      </c>
      <c r="F24" s="275"/>
      <c r="G24" s="42">
        <f t="shared" si="2"/>
        <v>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9"/>
      <c r="S24" s="9"/>
      <c r="T24" s="52"/>
    </row>
    <row r="25" spans="1:20" s="51" customFormat="1" ht="30" customHeight="1">
      <c r="A25" s="25">
        <f t="shared" si="0"/>
        <v>21</v>
      </c>
      <c r="B25" s="44" t="s">
        <v>50</v>
      </c>
      <c r="C25" s="45" t="s">
        <v>51</v>
      </c>
      <c r="D25" s="47" t="s">
        <v>19</v>
      </c>
      <c r="E25" s="183" t="s">
        <v>19</v>
      </c>
      <c r="F25" s="277" t="s">
        <v>19</v>
      </c>
      <c r="G25" s="42" t="s">
        <v>19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9"/>
      <c r="S25" s="9"/>
      <c r="T25" s="52"/>
    </row>
    <row r="26" spans="1:20" s="51" customFormat="1" ht="30" customHeight="1">
      <c r="A26" s="25">
        <f t="shared" si="0"/>
        <v>22</v>
      </c>
      <c r="B26" s="27"/>
      <c r="C26" s="46" t="s">
        <v>52</v>
      </c>
      <c r="D26" s="47" t="s">
        <v>53</v>
      </c>
      <c r="E26" s="183">
        <v>157</v>
      </c>
      <c r="F26" s="275"/>
      <c r="G26" s="42">
        <f t="shared" ref="G26:G39" si="3">ROUND(E26*F26,2)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9"/>
      <c r="S26" s="9"/>
      <c r="T26" s="52"/>
    </row>
    <row r="27" spans="1:20" s="51" customFormat="1" ht="38.25">
      <c r="A27" s="25">
        <f t="shared" si="0"/>
        <v>23</v>
      </c>
      <c r="B27" s="27"/>
      <c r="C27" s="46" t="s">
        <v>54</v>
      </c>
      <c r="D27" s="47" t="s">
        <v>53</v>
      </c>
      <c r="E27" s="183">
        <v>33</v>
      </c>
      <c r="F27" s="275"/>
      <c r="G27" s="42">
        <f t="shared" si="3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9"/>
      <c r="S27" s="9"/>
      <c r="T27" s="52"/>
    </row>
    <row r="28" spans="1:20" s="51" customFormat="1" ht="30" customHeight="1">
      <c r="A28" s="25">
        <f t="shared" si="0"/>
        <v>24</v>
      </c>
      <c r="B28" s="44"/>
      <c r="C28" s="46" t="s">
        <v>173</v>
      </c>
      <c r="D28" s="47" t="s">
        <v>53</v>
      </c>
      <c r="E28" s="183">
        <v>48</v>
      </c>
      <c r="F28" s="275"/>
      <c r="G28" s="42">
        <f t="shared" si="3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9"/>
      <c r="S28" s="9"/>
      <c r="T28" s="52"/>
    </row>
    <row r="29" spans="1:20" s="51" customFormat="1" ht="30" customHeight="1">
      <c r="A29" s="25">
        <f t="shared" si="0"/>
        <v>25</v>
      </c>
      <c r="B29" s="44"/>
      <c r="C29" s="46" t="s">
        <v>174</v>
      </c>
      <c r="D29" s="47" t="s">
        <v>53</v>
      </c>
      <c r="E29" s="183">
        <v>48</v>
      </c>
      <c r="F29" s="275"/>
      <c r="G29" s="42">
        <f t="shared" si="3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9"/>
      <c r="S29" s="9"/>
      <c r="T29" s="52"/>
    </row>
    <row r="30" spans="1:20" s="51" customFormat="1" ht="30" customHeight="1">
      <c r="A30" s="25">
        <f t="shared" si="0"/>
        <v>26</v>
      </c>
      <c r="B30" s="44"/>
      <c r="C30" s="46" t="s">
        <v>175</v>
      </c>
      <c r="D30" s="47" t="s">
        <v>53</v>
      </c>
      <c r="E30" s="183">
        <v>50</v>
      </c>
      <c r="F30" s="275"/>
      <c r="G30" s="42">
        <f t="shared" si="3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9"/>
      <c r="S30" s="9"/>
      <c r="T30" s="52"/>
    </row>
    <row r="31" spans="1:20" s="51" customFormat="1" ht="30" customHeight="1">
      <c r="A31" s="25">
        <f t="shared" si="0"/>
        <v>27</v>
      </c>
      <c r="B31" s="44"/>
      <c r="C31" s="46" t="s">
        <v>786</v>
      </c>
      <c r="D31" s="47" t="s">
        <v>60</v>
      </c>
      <c r="E31" s="183">
        <v>1</v>
      </c>
      <c r="F31" s="275"/>
      <c r="G31" s="42">
        <f t="shared" si="3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9"/>
      <c r="S31" s="9"/>
      <c r="T31" s="52"/>
    </row>
    <row r="32" spans="1:20" s="51" customFormat="1" ht="30" customHeight="1">
      <c r="A32" s="25">
        <f t="shared" si="0"/>
        <v>28</v>
      </c>
      <c r="B32" s="44"/>
      <c r="C32" s="46" t="s">
        <v>176</v>
      </c>
      <c r="D32" s="47" t="s">
        <v>60</v>
      </c>
      <c r="E32" s="183">
        <v>1</v>
      </c>
      <c r="F32" s="275"/>
      <c r="G32" s="42">
        <f t="shared" si="3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9"/>
      <c r="S32" s="9"/>
      <c r="T32" s="52"/>
    </row>
    <row r="33" spans="1:20" s="31" customFormat="1" ht="30" customHeight="1">
      <c r="A33" s="25">
        <f t="shared" si="0"/>
        <v>29</v>
      </c>
      <c r="B33" s="44"/>
      <c r="C33" s="46" t="s">
        <v>177</v>
      </c>
      <c r="D33" s="47" t="s">
        <v>60</v>
      </c>
      <c r="E33" s="183">
        <v>1</v>
      </c>
      <c r="F33" s="275"/>
      <c r="G33" s="42">
        <f t="shared" si="3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9"/>
      <c r="S33" s="9"/>
      <c r="T33" s="9"/>
    </row>
    <row r="34" spans="1:20" s="51" customFormat="1" ht="30" customHeight="1">
      <c r="A34" s="25">
        <f t="shared" si="0"/>
        <v>30</v>
      </c>
      <c r="B34" s="49"/>
      <c r="C34" s="46" t="s">
        <v>826</v>
      </c>
      <c r="D34" s="47" t="s">
        <v>41</v>
      </c>
      <c r="E34" s="183">
        <v>5225.17</v>
      </c>
      <c r="F34" s="275"/>
      <c r="G34" s="42">
        <f t="shared" si="3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9"/>
      <c r="S34" s="9"/>
      <c r="T34" s="52"/>
    </row>
    <row r="35" spans="1:20" s="51" customFormat="1" ht="30" customHeight="1">
      <c r="A35" s="25">
        <f t="shared" si="0"/>
        <v>31</v>
      </c>
      <c r="B35" s="49"/>
      <c r="C35" s="46" t="s">
        <v>787</v>
      </c>
      <c r="D35" s="47" t="s">
        <v>41</v>
      </c>
      <c r="E35" s="183">
        <v>847.19</v>
      </c>
      <c r="F35" s="275"/>
      <c r="G35" s="42">
        <f t="shared" si="3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9"/>
      <c r="S35" s="9"/>
      <c r="T35" s="52"/>
    </row>
    <row r="36" spans="1:20" s="31" customFormat="1" ht="30" customHeight="1">
      <c r="A36" s="25">
        <f t="shared" si="0"/>
        <v>32</v>
      </c>
      <c r="B36" s="49"/>
      <c r="C36" s="46" t="s">
        <v>788</v>
      </c>
      <c r="D36" s="47" t="s">
        <v>41</v>
      </c>
      <c r="E36" s="183">
        <v>3104.53</v>
      </c>
      <c r="F36" s="275"/>
      <c r="G36" s="42">
        <f t="shared" si="3"/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9"/>
      <c r="S36" s="9"/>
      <c r="T36" s="9"/>
    </row>
    <row r="37" spans="1:20" s="31" customFormat="1" ht="30" customHeight="1">
      <c r="A37" s="25">
        <f t="shared" si="0"/>
        <v>33</v>
      </c>
      <c r="B37" s="49"/>
      <c r="C37" s="46" t="s">
        <v>55</v>
      </c>
      <c r="D37" s="47" t="s">
        <v>53</v>
      </c>
      <c r="E37" s="183">
        <v>1403.88</v>
      </c>
      <c r="F37" s="275"/>
      <c r="G37" s="42">
        <f t="shared" si="3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9"/>
      <c r="S37" s="9"/>
      <c r="T37" s="9"/>
    </row>
    <row r="38" spans="1:20" s="31" customFormat="1" ht="30" customHeight="1">
      <c r="A38" s="25">
        <f t="shared" si="0"/>
        <v>34</v>
      </c>
      <c r="B38" s="44"/>
      <c r="C38" s="46" t="s">
        <v>56</v>
      </c>
      <c r="D38" s="47" t="s">
        <v>53</v>
      </c>
      <c r="E38" s="183">
        <v>1023.42</v>
      </c>
      <c r="F38" s="275"/>
      <c r="G38" s="42">
        <f t="shared" si="3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9"/>
      <c r="S38" s="9"/>
      <c r="T38" s="9"/>
    </row>
    <row r="39" spans="1:20" ht="30" customHeight="1">
      <c r="A39" s="25">
        <f t="shared" si="0"/>
        <v>35</v>
      </c>
      <c r="B39" s="44"/>
      <c r="C39" s="46" t="s">
        <v>57</v>
      </c>
      <c r="D39" s="47" t="s">
        <v>60</v>
      </c>
      <c r="E39" s="183">
        <v>53</v>
      </c>
      <c r="F39" s="275"/>
      <c r="G39" s="42">
        <f t="shared" si="3"/>
        <v>0</v>
      </c>
    </row>
    <row r="40" spans="1:20" s="52" customFormat="1" ht="30" customHeight="1">
      <c r="A40" s="43">
        <f t="shared" si="0"/>
        <v>36</v>
      </c>
      <c r="B40" s="44"/>
      <c r="C40" s="46" t="s">
        <v>58</v>
      </c>
      <c r="D40" s="47" t="s">
        <v>60</v>
      </c>
      <c r="E40" s="183">
        <v>7</v>
      </c>
      <c r="F40" s="275"/>
      <c r="G40" s="42">
        <f t="shared" ref="G40:G44" si="4">ROUND(E40*F40,2)</f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9"/>
      <c r="S40" s="9"/>
    </row>
    <row r="41" spans="1:20" ht="30" customHeight="1">
      <c r="A41" s="43">
        <f t="shared" si="0"/>
        <v>37</v>
      </c>
      <c r="B41" s="44"/>
      <c r="C41" s="46" t="s">
        <v>59</v>
      </c>
      <c r="D41" s="47" t="s">
        <v>60</v>
      </c>
      <c r="E41" s="183">
        <v>2</v>
      </c>
      <c r="F41" s="275"/>
      <c r="G41" s="42">
        <f t="shared" si="4"/>
        <v>0</v>
      </c>
    </row>
    <row r="42" spans="1:20" s="31" customFormat="1" ht="30" customHeight="1">
      <c r="A42" s="43">
        <f t="shared" si="0"/>
        <v>38</v>
      </c>
      <c r="B42" s="44"/>
      <c r="C42" s="46" t="s">
        <v>61</v>
      </c>
      <c r="D42" s="47" t="s">
        <v>60</v>
      </c>
      <c r="E42" s="183">
        <v>27</v>
      </c>
      <c r="F42" s="275"/>
      <c r="G42" s="42">
        <f t="shared" si="4"/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9"/>
      <c r="S42" s="9"/>
      <c r="T42" s="9"/>
    </row>
    <row r="43" spans="1:20" ht="30" customHeight="1">
      <c r="A43" s="25">
        <f t="shared" si="0"/>
        <v>39</v>
      </c>
      <c r="B43" s="44"/>
      <c r="C43" s="46" t="s">
        <v>178</v>
      </c>
      <c r="D43" s="47" t="s">
        <v>60</v>
      </c>
      <c r="E43" s="183">
        <v>1</v>
      </c>
      <c r="F43" s="275"/>
      <c r="G43" s="42">
        <f t="shared" si="4"/>
        <v>0</v>
      </c>
    </row>
    <row r="44" spans="1:20" ht="30" customHeight="1">
      <c r="A44" s="43">
        <f t="shared" si="0"/>
        <v>40</v>
      </c>
      <c r="B44" s="44"/>
      <c r="C44" s="46" t="s">
        <v>179</v>
      </c>
      <c r="D44" s="47" t="s">
        <v>60</v>
      </c>
      <c r="E44" s="183">
        <v>2</v>
      </c>
      <c r="F44" s="275"/>
      <c r="G44" s="42">
        <f t="shared" si="4"/>
        <v>0</v>
      </c>
    </row>
    <row r="45" spans="1:20" ht="30" customHeight="1">
      <c r="A45" s="43">
        <f t="shared" si="0"/>
        <v>41</v>
      </c>
      <c r="B45" s="44"/>
      <c r="C45" s="46" t="s">
        <v>180</v>
      </c>
      <c r="D45" s="47" t="s">
        <v>60</v>
      </c>
      <c r="E45" s="183">
        <v>33</v>
      </c>
      <c r="F45" s="275"/>
      <c r="G45" s="42">
        <f t="shared" ref="G45" si="5">ROUND(E45*F45,2)</f>
        <v>0</v>
      </c>
    </row>
    <row r="46" spans="1:20" ht="30" customHeight="1">
      <c r="A46" s="43">
        <f t="shared" si="0"/>
        <v>42</v>
      </c>
      <c r="B46" s="44" t="s">
        <v>687</v>
      </c>
      <c r="C46" s="45" t="s">
        <v>62</v>
      </c>
      <c r="D46" s="47" t="s">
        <v>19</v>
      </c>
      <c r="E46" s="183" t="s">
        <v>19</v>
      </c>
      <c r="F46" s="277" t="s">
        <v>19</v>
      </c>
      <c r="G46" s="42" t="s">
        <v>19</v>
      </c>
    </row>
    <row r="47" spans="1:20" ht="30" customHeight="1">
      <c r="A47" s="43">
        <f t="shared" si="0"/>
        <v>43</v>
      </c>
      <c r="B47" s="44"/>
      <c r="C47" s="46" t="s">
        <v>63</v>
      </c>
      <c r="D47" s="47" t="s">
        <v>35</v>
      </c>
      <c r="E47" s="183">
        <v>70</v>
      </c>
      <c r="F47" s="275"/>
      <c r="G47" s="42">
        <f t="shared" ref="G47:G48" si="6">ROUND(E47*F47,2)</f>
        <v>0</v>
      </c>
    </row>
    <row r="48" spans="1:20" ht="30" customHeight="1">
      <c r="A48" s="43">
        <f t="shared" si="0"/>
        <v>44</v>
      </c>
      <c r="B48" s="44"/>
      <c r="C48" s="46" t="s">
        <v>64</v>
      </c>
      <c r="D48" s="40" t="s">
        <v>41</v>
      </c>
      <c r="E48" s="183">
        <v>102.7</v>
      </c>
      <c r="F48" s="275"/>
      <c r="G48" s="42">
        <f t="shared" si="6"/>
        <v>0</v>
      </c>
    </row>
    <row r="49" spans="1:20" ht="30" customHeight="1">
      <c r="A49" s="53">
        <f t="shared" si="0"/>
        <v>45</v>
      </c>
      <c r="B49" s="54" t="s">
        <v>65</v>
      </c>
      <c r="C49" s="55" t="s">
        <v>66</v>
      </c>
      <c r="D49" s="56" t="s">
        <v>19</v>
      </c>
      <c r="E49" s="184" t="s">
        <v>19</v>
      </c>
      <c r="F49" s="278" t="s">
        <v>19</v>
      </c>
      <c r="G49" s="238" t="s">
        <v>19</v>
      </c>
    </row>
    <row r="50" spans="1:20" ht="30" customHeight="1">
      <c r="A50" s="43">
        <f t="shared" si="0"/>
        <v>46</v>
      </c>
      <c r="B50" s="44" t="s">
        <v>67</v>
      </c>
      <c r="C50" s="45" t="s">
        <v>68</v>
      </c>
      <c r="D50" s="47" t="s">
        <v>69</v>
      </c>
      <c r="E50" s="183">
        <v>4945</v>
      </c>
      <c r="F50" s="275"/>
      <c r="G50" s="42">
        <f t="shared" ref="G50:G51" si="7">ROUND(E50*F50,2)</f>
        <v>0</v>
      </c>
    </row>
    <row r="51" spans="1:20" ht="30" customHeight="1">
      <c r="A51" s="43">
        <f t="shared" si="0"/>
        <v>47</v>
      </c>
      <c r="B51" s="44" t="s">
        <v>70</v>
      </c>
      <c r="C51" s="45" t="s">
        <v>71</v>
      </c>
      <c r="D51" s="47" t="s">
        <v>69</v>
      </c>
      <c r="E51" s="183">
        <v>690</v>
      </c>
      <c r="F51" s="275"/>
      <c r="G51" s="42">
        <f t="shared" si="7"/>
        <v>0</v>
      </c>
    </row>
    <row r="52" spans="1:20" ht="30" customHeight="1">
      <c r="A52" s="53">
        <f t="shared" si="0"/>
        <v>48</v>
      </c>
      <c r="B52" s="54" t="s">
        <v>72</v>
      </c>
      <c r="C52" s="57" t="s">
        <v>73</v>
      </c>
      <c r="D52" s="56" t="s">
        <v>19</v>
      </c>
      <c r="E52" s="185" t="s">
        <v>19</v>
      </c>
      <c r="F52" s="278" t="s">
        <v>19</v>
      </c>
      <c r="G52" s="239" t="s">
        <v>19</v>
      </c>
    </row>
    <row r="53" spans="1:20" s="52" customFormat="1" ht="30" customHeight="1">
      <c r="A53" s="43">
        <f t="shared" si="0"/>
        <v>49</v>
      </c>
      <c r="B53" s="44" t="s">
        <v>74</v>
      </c>
      <c r="C53" s="46" t="s">
        <v>75</v>
      </c>
      <c r="D53" s="47" t="s">
        <v>789</v>
      </c>
      <c r="E53" s="183">
        <v>13816.59</v>
      </c>
      <c r="F53" s="275"/>
      <c r="G53" s="42">
        <f t="shared" ref="G53" si="8">ROUND(E53*F53,2)</f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9"/>
      <c r="S53" s="9"/>
    </row>
    <row r="54" spans="1:20" s="52" customFormat="1" ht="30" customHeight="1">
      <c r="A54" s="43">
        <f t="shared" si="0"/>
        <v>50</v>
      </c>
      <c r="B54" s="44" t="s">
        <v>76</v>
      </c>
      <c r="C54" s="46" t="s">
        <v>77</v>
      </c>
      <c r="D54" s="47" t="s">
        <v>19</v>
      </c>
      <c r="E54" s="186" t="s">
        <v>19</v>
      </c>
      <c r="F54" s="276" t="s">
        <v>19</v>
      </c>
      <c r="G54" s="240" t="s">
        <v>19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9"/>
      <c r="S54" s="9"/>
    </row>
    <row r="55" spans="1:20" s="31" customFormat="1" ht="63.75">
      <c r="A55" s="43">
        <f t="shared" si="0"/>
        <v>51</v>
      </c>
      <c r="B55" s="44"/>
      <c r="C55" s="46" t="s">
        <v>181</v>
      </c>
      <c r="D55" s="47" t="s">
        <v>171</v>
      </c>
      <c r="E55" s="183">
        <v>1368.5</v>
      </c>
      <c r="F55" s="275"/>
      <c r="G55" s="42">
        <f t="shared" ref="G55:G56" si="9">ROUND(E55*F55,2)</f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9"/>
      <c r="S55" s="9"/>
      <c r="T55" s="9"/>
    </row>
    <row r="56" spans="1:20" s="31" customFormat="1" ht="63.75">
      <c r="A56" s="43">
        <f t="shared" si="0"/>
        <v>52</v>
      </c>
      <c r="B56" s="44"/>
      <c r="C56" s="46" t="s">
        <v>78</v>
      </c>
      <c r="D56" s="47" t="s">
        <v>789</v>
      </c>
      <c r="E56" s="183">
        <v>2495.1</v>
      </c>
      <c r="F56" s="275"/>
      <c r="G56" s="42">
        <f t="shared" si="9"/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9"/>
      <c r="S56" s="9"/>
      <c r="T56" s="9"/>
    </row>
    <row r="57" spans="1:20" ht="30" customHeight="1">
      <c r="A57" s="43">
        <f t="shared" ref="A57:A107" si="10">A56+1</f>
        <v>53</v>
      </c>
      <c r="B57" s="44" t="s">
        <v>79</v>
      </c>
      <c r="C57" s="46" t="s">
        <v>80</v>
      </c>
      <c r="D57" s="47" t="s">
        <v>19</v>
      </c>
      <c r="E57" s="186" t="s">
        <v>19</v>
      </c>
      <c r="F57" s="276" t="s">
        <v>19</v>
      </c>
      <c r="G57" s="240" t="s">
        <v>19</v>
      </c>
    </row>
    <row r="58" spans="1:20" ht="30" customHeight="1">
      <c r="A58" s="43">
        <f t="shared" si="10"/>
        <v>54</v>
      </c>
      <c r="B58" s="44"/>
      <c r="C58" s="46" t="s">
        <v>81</v>
      </c>
      <c r="D58" s="47" t="s">
        <v>171</v>
      </c>
      <c r="E58" s="183">
        <v>8502.41</v>
      </c>
      <c r="F58" s="275"/>
      <c r="G58" s="42">
        <f t="shared" ref="G58:G59" si="11">ROUND(E58*F58,2)</f>
        <v>0</v>
      </c>
    </row>
    <row r="59" spans="1:20" ht="30" customHeight="1">
      <c r="A59" s="43">
        <f t="shared" si="10"/>
        <v>55</v>
      </c>
      <c r="B59" s="44"/>
      <c r="C59" s="46" t="s">
        <v>82</v>
      </c>
      <c r="D59" s="47" t="s">
        <v>171</v>
      </c>
      <c r="E59" s="183">
        <v>11601.22</v>
      </c>
      <c r="F59" s="275"/>
      <c r="G59" s="42">
        <f t="shared" si="11"/>
        <v>0</v>
      </c>
    </row>
    <row r="60" spans="1:20" s="52" customFormat="1" ht="30" customHeight="1">
      <c r="A60" s="43">
        <f t="shared" si="10"/>
        <v>56</v>
      </c>
      <c r="B60" s="44" t="s">
        <v>83</v>
      </c>
      <c r="C60" s="46" t="s">
        <v>84</v>
      </c>
      <c r="D60" s="47" t="s">
        <v>19</v>
      </c>
      <c r="E60" s="186" t="s">
        <v>19</v>
      </c>
      <c r="F60" s="277" t="s">
        <v>19</v>
      </c>
      <c r="G60" s="240" t="s">
        <v>19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9"/>
      <c r="S60" s="9"/>
    </row>
    <row r="61" spans="1:20" s="52" customFormat="1" ht="38.25">
      <c r="A61" s="43">
        <f t="shared" si="10"/>
        <v>57</v>
      </c>
      <c r="B61" s="44"/>
      <c r="C61" s="46" t="s">
        <v>182</v>
      </c>
      <c r="D61" s="47" t="s">
        <v>171</v>
      </c>
      <c r="E61" s="183">
        <v>2670</v>
      </c>
      <c r="F61" s="275"/>
      <c r="G61" s="42">
        <f t="shared" ref="G61:G68" si="12">ROUND(E61*F61,2)</f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9"/>
      <c r="S61" s="9"/>
    </row>
    <row r="62" spans="1:20" s="52" customFormat="1" ht="51">
      <c r="A62" s="43">
        <f t="shared" si="10"/>
        <v>58</v>
      </c>
      <c r="B62" s="44"/>
      <c r="C62" s="46" t="s">
        <v>85</v>
      </c>
      <c r="D62" s="47" t="s">
        <v>789</v>
      </c>
      <c r="E62" s="183">
        <v>4734.82</v>
      </c>
      <c r="F62" s="275"/>
      <c r="G62" s="42">
        <f t="shared" si="12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9"/>
      <c r="S62" s="9"/>
    </row>
    <row r="63" spans="1:20" s="52" customFormat="1" ht="38.25">
      <c r="A63" s="43">
        <f t="shared" si="10"/>
        <v>59</v>
      </c>
      <c r="B63" s="44"/>
      <c r="C63" s="46" t="s">
        <v>86</v>
      </c>
      <c r="D63" s="47" t="s">
        <v>789</v>
      </c>
      <c r="E63" s="183">
        <v>1555.24</v>
      </c>
      <c r="F63" s="275"/>
      <c r="G63" s="42">
        <f t="shared" si="12"/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9"/>
      <c r="S63" s="9"/>
    </row>
    <row r="64" spans="1:20" s="52" customFormat="1" ht="38.25">
      <c r="A64" s="43">
        <f t="shared" si="10"/>
        <v>60</v>
      </c>
      <c r="B64" s="44"/>
      <c r="C64" s="46" t="s">
        <v>183</v>
      </c>
      <c r="D64" s="47" t="s">
        <v>171</v>
      </c>
      <c r="E64" s="183">
        <v>1314.59</v>
      </c>
      <c r="F64" s="275"/>
      <c r="G64" s="42">
        <f t="shared" si="12"/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9"/>
      <c r="S64" s="9"/>
    </row>
    <row r="65" spans="1:19" s="52" customFormat="1" ht="51">
      <c r="A65" s="43">
        <f t="shared" si="10"/>
        <v>61</v>
      </c>
      <c r="B65" s="44"/>
      <c r="C65" s="46" t="s">
        <v>87</v>
      </c>
      <c r="D65" s="47" t="s">
        <v>789</v>
      </c>
      <c r="E65" s="183">
        <v>77.760000000000005</v>
      </c>
      <c r="F65" s="275"/>
      <c r="G65" s="42">
        <f t="shared" si="12"/>
        <v>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9"/>
      <c r="S65" s="9"/>
    </row>
    <row r="66" spans="1:19" s="52" customFormat="1" ht="38.25">
      <c r="A66" s="43">
        <f t="shared" si="10"/>
        <v>62</v>
      </c>
      <c r="B66" s="44"/>
      <c r="C66" s="46" t="s">
        <v>88</v>
      </c>
      <c r="D66" s="47" t="s">
        <v>789</v>
      </c>
      <c r="E66" s="183">
        <v>713.5</v>
      </c>
      <c r="F66" s="275"/>
      <c r="G66" s="42">
        <f t="shared" si="12"/>
        <v>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9"/>
      <c r="S66" s="9"/>
    </row>
    <row r="67" spans="1:19" s="52" customFormat="1" ht="63.75">
      <c r="A67" s="43">
        <f t="shared" si="10"/>
        <v>63</v>
      </c>
      <c r="B67" s="44"/>
      <c r="C67" s="46" t="s">
        <v>89</v>
      </c>
      <c r="D67" s="47" t="s">
        <v>789</v>
      </c>
      <c r="E67" s="183">
        <v>498.5</v>
      </c>
      <c r="F67" s="275"/>
      <c r="G67" s="42">
        <f t="shared" si="12"/>
        <v>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9"/>
      <c r="S67" s="9"/>
    </row>
    <row r="68" spans="1:19" s="52" customFormat="1" ht="38.25">
      <c r="A68" s="43">
        <f t="shared" si="10"/>
        <v>64</v>
      </c>
      <c r="B68" s="44"/>
      <c r="C68" s="46" t="s">
        <v>184</v>
      </c>
      <c r="D68" s="47" t="s">
        <v>171</v>
      </c>
      <c r="E68" s="183">
        <v>101</v>
      </c>
      <c r="F68" s="275"/>
      <c r="G68" s="42">
        <f t="shared" si="12"/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9"/>
      <c r="S68" s="9"/>
    </row>
    <row r="69" spans="1:19" s="52" customFormat="1" ht="63.75">
      <c r="A69" s="43">
        <f t="shared" si="10"/>
        <v>65</v>
      </c>
      <c r="B69" s="44"/>
      <c r="C69" s="46" t="s">
        <v>688</v>
      </c>
      <c r="D69" s="47" t="s">
        <v>789</v>
      </c>
      <c r="E69" s="183">
        <v>1205.93</v>
      </c>
      <c r="F69" s="275"/>
      <c r="G69" s="42">
        <f>ROUND(E69*F69,2)</f>
        <v>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9"/>
      <c r="S69" s="9"/>
    </row>
    <row r="70" spans="1:19" s="52" customFormat="1" ht="35.1" customHeight="1">
      <c r="A70" s="43">
        <f t="shared" si="10"/>
        <v>66</v>
      </c>
      <c r="B70" s="44"/>
      <c r="C70" s="46" t="s">
        <v>790</v>
      </c>
      <c r="D70" s="47" t="s">
        <v>171</v>
      </c>
      <c r="E70" s="183">
        <v>819.4</v>
      </c>
      <c r="F70" s="275"/>
      <c r="G70" s="42">
        <f>ROUND(E70*F70,2)</f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9"/>
      <c r="S70" s="9"/>
    </row>
    <row r="71" spans="1:19" ht="30" customHeight="1">
      <c r="A71" s="43">
        <f t="shared" si="10"/>
        <v>67</v>
      </c>
      <c r="B71" s="44" t="s">
        <v>90</v>
      </c>
      <c r="C71" s="46" t="s">
        <v>91</v>
      </c>
      <c r="D71" s="47" t="s">
        <v>19</v>
      </c>
      <c r="E71" s="186" t="s">
        <v>19</v>
      </c>
      <c r="F71" s="277" t="s">
        <v>19</v>
      </c>
      <c r="G71" s="240" t="s">
        <v>19</v>
      </c>
    </row>
    <row r="72" spans="1:19" s="52" customFormat="1" ht="105.75" customHeight="1">
      <c r="A72" s="43">
        <f t="shared" si="10"/>
        <v>68</v>
      </c>
      <c r="B72" s="44"/>
      <c r="C72" s="46" t="s">
        <v>185</v>
      </c>
      <c r="D72" s="47" t="s">
        <v>171</v>
      </c>
      <c r="E72" s="183">
        <v>1425.52</v>
      </c>
      <c r="F72" s="275"/>
      <c r="G72" s="42">
        <f t="shared" ref="G72:G77" si="13">ROUND(E72*F72,2)</f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9"/>
      <c r="S72" s="9"/>
    </row>
    <row r="73" spans="1:19" s="52" customFormat="1" ht="63.75">
      <c r="A73" s="43">
        <f t="shared" si="10"/>
        <v>69</v>
      </c>
      <c r="B73" s="44"/>
      <c r="C73" s="46" t="s">
        <v>92</v>
      </c>
      <c r="D73" s="47" t="s">
        <v>789</v>
      </c>
      <c r="E73" s="183">
        <v>2603.58</v>
      </c>
      <c r="F73" s="275"/>
      <c r="G73" s="42">
        <f t="shared" si="13"/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9"/>
      <c r="S73" s="9"/>
    </row>
    <row r="74" spans="1:19" s="52" customFormat="1" ht="63.75">
      <c r="A74" s="43">
        <f t="shared" si="10"/>
        <v>70</v>
      </c>
      <c r="B74" s="44"/>
      <c r="C74" s="46" t="s">
        <v>93</v>
      </c>
      <c r="D74" s="47" t="s">
        <v>789</v>
      </c>
      <c r="E74" s="183">
        <v>1050.9000000000001</v>
      </c>
      <c r="F74" s="275"/>
      <c r="G74" s="42">
        <f t="shared" si="13"/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9"/>
      <c r="S74" s="9"/>
    </row>
    <row r="75" spans="1:19" s="52" customFormat="1" ht="76.5">
      <c r="A75" s="43">
        <f t="shared" si="10"/>
        <v>71</v>
      </c>
      <c r="B75" s="44"/>
      <c r="C75" s="46" t="s">
        <v>94</v>
      </c>
      <c r="D75" s="47" t="s">
        <v>789</v>
      </c>
      <c r="E75" s="183">
        <v>350.12</v>
      </c>
      <c r="F75" s="275"/>
      <c r="G75" s="42">
        <f t="shared" si="13"/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9"/>
      <c r="S75" s="9"/>
    </row>
    <row r="76" spans="1:19" s="52" customFormat="1" ht="63.75">
      <c r="A76" s="43">
        <f t="shared" si="10"/>
        <v>72</v>
      </c>
      <c r="B76" s="44"/>
      <c r="C76" s="46" t="s">
        <v>186</v>
      </c>
      <c r="D76" s="47" t="s">
        <v>171</v>
      </c>
      <c r="E76" s="183">
        <v>101</v>
      </c>
      <c r="F76" s="275"/>
      <c r="G76" s="42">
        <f t="shared" si="13"/>
        <v>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9"/>
      <c r="S76" s="9"/>
    </row>
    <row r="77" spans="1:19" s="52" customFormat="1" ht="89.25">
      <c r="A77" s="43">
        <f t="shared" si="10"/>
        <v>73</v>
      </c>
      <c r="B77" s="44"/>
      <c r="C77" s="46" t="s">
        <v>95</v>
      </c>
      <c r="D77" s="47" t="s">
        <v>789</v>
      </c>
      <c r="E77" s="183">
        <v>1083</v>
      </c>
      <c r="F77" s="275"/>
      <c r="G77" s="42">
        <f t="shared" si="13"/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9"/>
      <c r="S77" s="9"/>
    </row>
    <row r="78" spans="1:19" ht="30" customHeight="1">
      <c r="A78" s="43">
        <f t="shared" si="10"/>
        <v>74</v>
      </c>
      <c r="B78" s="44" t="s">
        <v>187</v>
      </c>
      <c r="C78" s="46" t="s">
        <v>188</v>
      </c>
      <c r="D78" s="47" t="s">
        <v>19</v>
      </c>
      <c r="E78" s="183" t="s">
        <v>19</v>
      </c>
      <c r="F78" s="276" t="s">
        <v>19</v>
      </c>
      <c r="G78" s="240" t="s">
        <v>19</v>
      </c>
    </row>
    <row r="79" spans="1:19" s="52" customFormat="1" ht="38.25">
      <c r="A79" s="43">
        <f t="shared" si="10"/>
        <v>75</v>
      </c>
      <c r="B79" s="44"/>
      <c r="C79" s="46" t="s">
        <v>189</v>
      </c>
      <c r="D79" s="47" t="s">
        <v>171</v>
      </c>
      <c r="E79" s="183">
        <v>3070.5</v>
      </c>
      <c r="F79" s="275"/>
      <c r="G79" s="42">
        <f t="shared" ref="G79" si="14">ROUND(E79*F79,2)</f>
        <v>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9"/>
      <c r="S79" s="9"/>
    </row>
    <row r="80" spans="1:19" ht="30" customHeight="1">
      <c r="A80" s="43">
        <f t="shared" si="10"/>
        <v>76</v>
      </c>
      <c r="B80" s="44" t="s">
        <v>190</v>
      </c>
      <c r="C80" s="46" t="s">
        <v>191</v>
      </c>
      <c r="D80" s="47" t="s">
        <v>19</v>
      </c>
      <c r="E80" s="183" t="s">
        <v>19</v>
      </c>
      <c r="F80" s="276" t="s">
        <v>19</v>
      </c>
      <c r="G80" s="240" t="s">
        <v>19</v>
      </c>
    </row>
    <row r="81" spans="1:19" s="52" customFormat="1" ht="30" customHeight="1">
      <c r="A81" s="43">
        <f t="shared" si="10"/>
        <v>77</v>
      </c>
      <c r="B81" s="44"/>
      <c r="C81" s="67" t="s">
        <v>192</v>
      </c>
      <c r="D81" s="47" t="s">
        <v>171</v>
      </c>
      <c r="E81" s="183">
        <v>2670</v>
      </c>
      <c r="F81" s="275"/>
      <c r="G81" s="42">
        <f t="shared" ref="G81" si="15">ROUND(E81*F81,2)</f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9"/>
      <c r="S81" s="9"/>
    </row>
    <row r="82" spans="1:19" ht="30" customHeight="1">
      <c r="A82" s="53">
        <f t="shared" si="10"/>
        <v>78</v>
      </c>
      <c r="B82" s="54" t="s">
        <v>96</v>
      </c>
      <c r="C82" s="57" t="s">
        <v>97</v>
      </c>
      <c r="D82" s="56" t="s">
        <v>19</v>
      </c>
      <c r="E82" s="185" t="s">
        <v>19</v>
      </c>
      <c r="F82" s="278" t="s">
        <v>19</v>
      </c>
      <c r="G82" s="239" t="s">
        <v>19</v>
      </c>
    </row>
    <row r="83" spans="1:19" ht="30" customHeight="1">
      <c r="A83" s="43">
        <f t="shared" si="10"/>
        <v>79</v>
      </c>
      <c r="B83" s="44" t="s">
        <v>98</v>
      </c>
      <c r="C83" s="46" t="s">
        <v>99</v>
      </c>
      <c r="D83" s="47" t="s">
        <v>19</v>
      </c>
      <c r="E83" s="186" t="s">
        <v>19</v>
      </c>
      <c r="F83" s="277" t="s">
        <v>19</v>
      </c>
      <c r="G83" s="240" t="s">
        <v>19</v>
      </c>
    </row>
    <row r="84" spans="1:19" s="52" customFormat="1" ht="30" customHeight="1">
      <c r="A84" s="43">
        <f t="shared" si="10"/>
        <v>80</v>
      </c>
      <c r="B84" s="44"/>
      <c r="C84" s="46" t="s">
        <v>193</v>
      </c>
      <c r="D84" s="47" t="s">
        <v>171</v>
      </c>
      <c r="E84" s="183">
        <v>2670</v>
      </c>
      <c r="F84" s="275"/>
      <c r="G84" s="42">
        <f t="shared" ref="G84:G86" si="16">ROUND(E84*F84,2)</f>
        <v>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9"/>
      <c r="S84" s="9"/>
    </row>
    <row r="85" spans="1:19" s="52" customFormat="1" ht="51">
      <c r="A85" s="43">
        <f t="shared" si="10"/>
        <v>81</v>
      </c>
      <c r="B85" s="44"/>
      <c r="C85" s="46" t="s">
        <v>100</v>
      </c>
      <c r="D85" s="47" t="s">
        <v>41</v>
      </c>
      <c r="E85" s="183">
        <v>4734.82</v>
      </c>
      <c r="F85" s="275"/>
      <c r="G85" s="42">
        <f t="shared" si="16"/>
        <v>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9"/>
      <c r="S85" s="9"/>
    </row>
    <row r="86" spans="1:19" s="52" customFormat="1" ht="30" customHeight="1">
      <c r="A86" s="43">
        <f t="shared" si="10"/>
        <v>82</v>
      </c>
      <c r="B86" s="44"/>
      <c r="C86" s="46" t="s">
        <v>101</v>
      </c>
      <c r="D86" s="47" t="s">
        <v>41</v>
      </c>
      <c r="E86" s="183">
        <v>713.5</v>
      </c>
      <c r="F86" s="275"/>
      <c r="G86" s="42">
        <f t="shared" si="16"/>
        <v>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9"/>
      <c r="S86" s="9"/>
    </row>
    <row r="87" spans="1:19" ht="30" customHeight="1">
      <c r="A87" s="43">
        <f t="shared" si="10"/>
        <v>83</v>
      </c>
      <c r="B87" s="44" t="s">
        <v>102</v>
      </c>
      <c r="C87" s="46" t="s">
        <v>103</v>
      </c>
      <c r="D87" s="47" t="s">
        <v>19</v>
      </c>
      <c r="E87" s="186" t="s">
        <v>19</v>
      </c>
      <c r="F87" s="277" t="s">
        <v>19</v>
      </c>
      <c r="G87" s="240" t="s">
        <v>19</v>
      </c>
    </row>
    <row r="88" spans="1:19" s="52" customFormat="1" ht="51">
      <c r="A88" s="43">
        <f t="shared" si="10"/>
        <v>84</v>
      </c>
      <c r="B88" s="44"/>
      <c r="C88" s="46" t="s">
        <v>104</v>
      </c>
      <c r="D88" s="47" t="s">
        <v>41</v>
      </c>
      <c r="E88" s="183">
        <v>4734.82</v>
      </c>
      <c r="F88" s="275"/>
      <c r="G88" s="42">
        <f t="shared" ref="G88:G89" si="17">ROUND(E88*F88,2)</f>
        <v>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9"/>
      <c r="S88" s="9"/>
    </row>
    <row r="89" spans="1:19" s="52" customFormat="1" ht="34.5" customHeight="1">
      <c r="A89" s="43">
        <f t="shared" si="10"/>
        <v>85</v>
      </c>
      <c r="B89" s="44"/>
      <c r="C89" s="46" t="s">
        <v>105</v>
      </c>
      <c r="D89" s="47" t="s">
        <v>41</v>
      </c>
      <c r="E89" s="183">
        <v>713.5</v>
      </c>
      <c r="F89" s="275"/>
      <c r="G89" s="42">
        <f t="shared" si="17"/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9"/>
      <c r="S89" s="9"/>
    </row>
    <row r="90" spans="1:19" ht="30" customHeight="1">
      <c r="A90" s="43">
        <f t="shared" si="10"/>
        <v>86</v>
      </c>
      <c r="B90" s="44" t="s">
        <v>106</v>
      </c>
      <c r="C90" s="46" t="s">
        <v>107</v>
      </c>
      <c r="D90" s="47" t="s">
        <v>19</v>
      </c>
      <c r="E90" s="186" t="s">
        <v>19</v>
      </c>
      <c r="F90" s="277" t="s">
        <v>19</v>
      </c>
      <c r="G90" s="240" t="s">
        <v>19</v>
      </c>
    </row>
    <row r="91" spans="1:19" ht="30" customHeight="1">
      <c r="A91" s="43">
        <f t="shared" si="10"/>
        <v>87</v>
      </c>
      <c r="B91" s="44"/>
      <c r="C91" s="46" t="s">
        <v>108</v>
      </c>
      <c r="D91" s="47" t="s">
        <v>41</v>
      </c>
      <c r="E91" s="183">
        <v>5225.17</v>
      </c>
      <c r="F91" s="275"/>
      <c r="G91" s="42">
        <f t="shared" ref="G91" si="18">ROUND(E91*F91,2)</f>
        <v>0</v>
      </c>
    </row>
    <row r="92" spans="1:19" ht="30" customHeight="1">
      <c r="A92" s="43">
        <f t="shared" si="10"/>
        <v>88</v>
      </c>
      <c r="B92" s="44" t="s">
        <v>194</v>
      </c>
      <c r="C92" s="46" t="s">
        <v>195</v>
      </c>
      <c r="D92" s="47" t="s">
        <v>19</v>
      </c>
      <c r="E92" s="183" t="s">
        <v>19</v>
      </c>
      <c r="F92" s="276" t="s">
        <v>19</v>
      </c>
      <c r="G92" s="240" t="s">
        <v>19</v>
      </c>
    </row>
    <row r="93" spans="1:19" s="52" customFormat="1" ht="38.25">
      <c r="A93" s="43">
        <f t="shared" si="10"/>
        <v>89</v>
      </c>
      <c r="B93" s="44"/>
      <c r="C93" s="46" t="s">
        <v>196</v>
      </c>
      <c r="D93" s="47" t="s">
        <v>171</v>
      </c>
      <c r="E93" s="183">
        <v>2670</v>
      </c>
      <c r="F93" s="275"/>
      <c r="G93" s="42">
        <f t="shared" ref="G93:G95" si="19">ROUND(E93*F93,2)</f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9"/>
      <c r="S93" s="9"/>
    </row>
    <row r="94" spans="1:19" ht="30" customHeight="1">
      <c r="A94" s="43">
        <f t="shared" si="10"/>
        <v>90</v>
      </c>
      <c r="B94" s="44" t="s">
        <v>197</v>
      </c>
      <c r="C94" s="46" t="s">
        <v>198</v>
      </c>
      <c r="D94" s="47" t="s">
        <v>171</v>
      </c>
      <c r="E94" s="183">
        <v>2670</v>
      </c>
      <c r="F94" s="275"/>
      <c r="G94" s="42">
        <f t="shared" si="19"/>
        <v>0</v>
      </c>
    </row>
    <row r="95" spans="1:19" ht="30" customHeight="1">
      <c r="A95" s="43">
        <f t="shared" si="10"/>
        <v>91</v>
      </c>
      <c r="B95" s="44" t="s">
        <v>109</v>
      </c>
      <c r="C95" s="46" t="s">
        <v>110</v>
      </c>
      <c r="D95" s="47" t="s">
        <v>41</v>
      </c>
      <c r="E95" s="183">
        <v>234.8</v>
      </c>
      <c r="F95" s="275"/>
      <c r="G95" s="42">
        <f t="shared" si="19"/>
        <v>0</v>
      </c>
    </row>
    <row r="96" spans="1:19" ht="30" customHeight="1">
      <c r="A96" s="53">
        <f t="shared" si="10"/>
        <v>92</v>
      </c>
      <c r="B96" s="54" t="s">
        <v>111</v>
      </c>
      <c r="C96" s="57" t="s">
        <v>112</v>
      </c>
      <c r="D96" s="56" t="s">
        <v>19</v>
      </c>
      <c r="E96" s="184" t="s">
        <v>19</v>
      </c>
      <c r="F96" s="278" t="s">
        <v>19</v>
      </c>
      <c r="G96" s="238" t="s">
        <v>19</v>
      </c>
    </row>
    <row r="97" spans="1:7" ht="30" customHeight="1">
      <c r="A97" s="43">
        <f t="shared" si="10"/>
        <v>93</v>
      </c>
      <c r="B97" s="29" t="s">
        <v>113</v>
      </c>
      <c r="C97" s="28" t="s">
        <v>114</v>
      </c>
      <c r="D97" s="29" t="s">
        <v>19</v>
      </c>
      <c r="E97" s="187" t="s">
        <v>19</v>
      </c>
      <c r="F97" s="279" t="s">
        <v>19</v>
      </c>
      <c r="G97" s="241" t="s">
        <v>19</v>
      </c>
    </row>
    <row r="98" spans="1:7" ht="30" customHeight="1">
      <c r="A98" s="43">
        <f t="shared" si="10"/>
        <v>94</v>
      </c>
      <c r="B98" s="29"/>
      <c r="C98" s="58" t="s">
        <v>115</v>
      </c>
      <c r="D98" s="29" t="s">
        <v>41</v>
      </c>
      <c r="E98" s="183">
        <v>502.62</v>
      </c>
      <c r="F98" s="275"/>
      <c r="G98" s="42">
        <f t="shared" ref="G98:G99" si="20">ROUND(E98*F98,2)</f>
        <v>0</v>
      </c>
    </row>
    <row r="99" spans="1:7" ht="30" customHeight="1">
      <c r="A99" s="43">
        <f t="shared" si="10"/>
        <v>95</v>
      </c>
      <c r="B99" s="29"/>
      <c r="C99" s="58" t="s">
        <v>116</v>
      </c>
      <c r="D99" s="29" t="s">
        <v>41</v>
      </c>
      <c r="E99" s="183">
        <v>9.3800000000000008</v>
      </c>
      <c r="F99" s="275"/>
      <c r="G99" s="42">
        <f t="shared" si="20"/>
        <v>0</v>
      </c>
    </row>
    <row r="100" spans="1:7" ht="30" customHeight="1">
      <c r="A100" s="53">
        <f t="shared" si="10"/>
        <v>96</v>
      </c>
      <c r="B100" s="54" t="s">
        <v>117</v>
      </c>
      <c r="C100" s="55" t="s">
        <v>118</v>
      </c>
      <c r="D100" s="56" t="s">
        <v>19</v>
      </c>
      <c r="E100" s="184" t="s">
        <v>19</v>
      </c>
      <c r="F100" s="278" t="s">
        <v>19</v>
      </c>
      <c r="G100" s="238" t="s">
        <v>19</v>
      </c>
    </row>
    <row r="101" spans="1:7" ht="30" customHeight="1">
      <c r="A101" s="43">
        <f t="shared" si="10"/>
        <v>97</v>
      </c>
      <c r="B101" s="44" t="s">
        <v>119</v>
      </c>
      <c r="C101" s="45" t="s">
        <v>120</v>
      </c>
      <c r="D101" s="29" t="s">
        <v>19</v>
      </c>
      <c r="E101" s="187" t="s">
        <v>19</v>
      </c>
      <c r="F101" s="279" t="s">
        <v>19</v>
      </c>
      <c r="G101" s="241" t="s">
        <v>19</v>
      </c>
    </row>
    <row r="102" spans="1:7" ht="30" customHeight="1">
      <c r="A102" s="43">
        <f t="shared" si="10"/>
        <v>98</v>
      </c>
      <c r="B102" s="44"/>
      <c r="C102" s="46" t="s">
        <v>121</v>
      </c>
      <c r="D102" s="29" t="s">
        <v>19</v>
      </c>
      <c r="E102" s="187" t="s">
        <v>19</v>
      </c>
      <c r="F102" s="279" t="s">
        <v>19</v>
      </c>
      <c r="G102" s="241" t="s">
        <v>19</v>
      </c>
    </row>
    <row r="103" spans="1:7" ht="30" customHeight="1">
      <c r="A103" s="43">
        <f t="shared" si="10"/>
        <v>99</v>
      </c>
      <c r="B103" s="44"/>
      <c r="C103" s="46" t="s">
        <v>199</v>
      </c>
      <c r="D103" s="29" t="s">
        <v>171</v>
      </c>
      <c r="E103" s="187">
        <v>95.84</v>
      </c>
      <c r="F103" s="275"/>
      <c r="G103" s="42">
        <f t="shared" ref="G103:G109" si="21">ROUND(E103*F103,2)</f>
        <v>0</v>
      </c>
    </row>
    <row r="104" spans="1:7" ht="30" customHeight="1">
      <c r="A104" s="43">
        <f t="shared" si="10"/>
        <v>100</v>
      </c>
      <c r="B104" s="44"/>
      <c r="C104" s="46" t="s">
        <v>122</v>
      </c>
      <c r="D104" s="29" t="s">
        <v>41</v>
      </c>
      <c r="E104" s="183">
        <v>3.36</v>
      </c>
      <c r="F104" s="275"/>
      <c r="G104" s="42">
        <f t="shared" si="21"/>
        <v>0</v>
      </c>
    </row>
    <row r="105" spans="1:7" ht="30" customHeight="1">
      <c r="A105" s="43">
        <f t="shared" si="10"/>
        <v>101</v>
      </c>
      <c r="B105" s="44"/>
      <c r="C105" s="46" t="s">
        <v>123</v>
      </c>
      <c r="D105" s="29" t="s">
        <v>41</v>
      </c>
      <c r="E105" s="183">
        <v>3.6</v>
      </c>
      <c r="F105" s="275"/>
      <c r="G105" s="42">
        <f t="shared" si="21"/>
        <v>0</v>
      </c>
    </row>
    <row r="106" spans="1:7" ht="30" customHeight="1">
      <c r="A106" s="43">
        <f t="shared" si="10"/>
        <v>102</v>
      </c>
      <c r="B106" s="44"/>
      <c r="C106" s="46" t="s">
        <v>124</v>
      </c>
      <c r="D106" s="29" t="s">
        <v>41</v>
      </c>
      <c r="E106" s="183">
        <v>6</v>
      </c>
      <c r="F106" s="275"/>
      <c r="G106" s="42">
        <f t="shared" si="21"/>
        <v>0</v>
      </c>
    </row>
    <row r="107" spans="1:7" ht="30" customHeight="1">
      <c r="A107" s="43">
        <f t="shared" si="10"/>
        <v>103</v>
      </c>
      <c r="B107" s="44"/>
      <c r="C107" s="59" t="s">
        <v>125</v>
      </c>
      <c r="D107" s="29" t="s">
        <v>41</v>
      </c>
      <c r="E107" s="183">
        <v>23.52</v>
      </c>
      <c r="F107" s="275"/>
      <c r="G107" s="42">
        <f t="shared" si="21"/>
        <v>0</v>
      </c>
    </row>
    <row r="108" spans="1:7" ht="30" customHeight="1">
      <c r="A108" s="43">
        <f>A107+1</f>
        <v>104</v>
      </c>
      <c r="B108" s="44"/>
      <c r="C108" s="46" t="s">
        <v>126</v>
      </c>
      <c r="D108" s="29" t="s">
        <v>41</v>
      </c>
      <c r="E108" s="183">
        <v>9.6</v>
      </c>
      <c r="F108" s="275"/>
      <c r="G108" s="42">
        <f t="shared" si="21"/>
        <v>0</v>
      </c>
    </row>
    <row r="109" spans="1:7" ht="30" customHeight="1">
      <c r="A109" s="43">
        <f t="shared" ref="A109:A128" si="22">A108+1</f>
        <v>105</v>
      </c>
      <c r="B109" s="44"/>
      <c r="C109" s="46" t="s">
        <v>127</v>
      </c>
      <c r="D109" s="29" t="s">
        <v>41</v>
      </c>
      <c r="E109" s="183">
        <v>6</v>
      </c>
      <c r="F109" s="275"/>
      <c r="G109" s="42">
        <f t="shared" si="21"/>
        <v>0</v>
      </c>
    </row>
    <row r="110" spans="1:7" ht="30" customHeight="1">
      <c r="A110" s="43">
        <f t="shared" si="22"/>
        <v>106</v>
      </c>
      <c r="B110" s="44"/>
      <c r="C110" s="46" t="s">
        <v>128</v>
      </c>
      <c r="D110" s="29" t="s">
        <v>19</v>
      </c>
      <c r="E110" s="187" t="s">
        <v>19</v>
      </c>
      <c r="F110" s="279" t="s">
        <v>19</v>
      </c>
      <c r="G110" s="241" t="s">
        <v>19</v>
      </c>
    </row>
    <row r="111" spans="1:7" ht="30" customHeight="1">
      <c r="A111" s="43">
        <f t="shared" si="22"/>
        <v>107</v>
      </c>
      <c r="B111" s="44"/>
      <c r="C111" s="46" t="s">
        <v>199</v>
      </c>
      <c r="D111" s="29" t="s">
        <v>171</v>
      </c>
      <c r="E111" s="187">
        <v>17.3</v>
      </c>
      <c r="F111" s="275"/>
      <c r="G111" s="42">
        <f t="shared" ref="G111:G112" si="23">ROUND(E111*F111,2)</f>
        <v>0</v>
      </c>
    </row>
    <row r="112" spans="1:7" ht="30" customHeight="1">
      <c r="A112" s="43">
        <f t="shared" si="22"/>
        <v>108</v>
      </c>
      <c r="B112" s="44"/>
      <c r="C112" s="46" t="s">
        <v>129</v>
      </c>
      <c r="D112" s="29" t="s">
        <v>41</v>
      </c>
      <c r="E112" s="183">
        <v>28.08</v>
      </c>
      <c r="F112" s="275"/>
      <c r="G112" s="42">
        <f t="shared" si="23"/>
        <v>0</v>
      </c>
    </row>
    <row r="113" spans="1:7" ht="30" customHeight="1">
      <c r="A113" s="43">
        <f t="shared" si="22"/>
        <v>109</v>
      </c>
      <c r="B113" s="44"/>
      <c r="C113" s="46" t="s">
        <v>130</v>
      </c>
      <c r="D113" s="29" t="s">
        <v>19</v>
      </c>
      <c r="E113" s="187" t="s">
        <v>19</v>
      </c>
      <c r="F113" s="279" t="s">
        <v>19</v>
      </c>
      <c r="G113" s="241" t="s">
        <v>19</v>
      </c>
    </row>
    <row r="114" spans="1:7" ht="30" customHeight="1">
      <c r="A114" s="43">
        <f t="shared" si="22"/>
        <v>110</v>
      </c>
      <c r="B114" s="44"/>
      <c r="C114" s="46" t="s">
        <v>199</v>
      </c>
      <c r="D114" s="29" t="s">
        <v>171</v>
      </c>
      <c r="E114" s="187">
        <v>5.28</v>
      </c>
      <c r="F114" s="275"/>
      <c r="G114" s="42">
        <f t="shared" ref="G114:G118" si="24">ROUND(E114*F114,2)</f>
        <v>0</v>
      </c>
    </row>
    <row r="115" spans="1:7" ht="30" customHeight="1">
      <c r="A115" s="43">
        <f t="shared" si="22"/>
        <v>111</v>
      </c>
      <c r="B115" s="44"/>
      <c r="C115" s="46" t="s">
        <v>123</v>
      </c>
      <c r="D115" s="29" t="s">
        <v>41</v>
      </c>
      <c r="E115" s="183">
        <v>0.36</v>
      </c>
      <c r="F115" s="275"/>
      <c r="G115" s="42">
        <f t="shared" si="24"/>
        <v>0</v>
      </c>
    </row>
    <row r="116" spans="1:7" ht="30" customHeight="1">
      <c r="A116" s="43">
        <f t="shared" si="22"/>
        <v>112</v>
      </c>
      <c r="B116" s="44"/>
      <c r="C116" s="46" t="s">
        <v>124</v>
      </c>
      <c r="D116" s="29" t="s">
        <v>41</v>
      </c>
      <c r="E116" s="183">
        <v>0.6</v>
      </c>
      <c r="F116" s="275"/>
      <c r="G116" s="42">
        <f t="shared" si="24"/>
        <v>0</v>
      </c>
    </row>
    <row r="117" spans="1:7" ht="30" customHeight="1">
      <c r="A117" s="43">
        <f t="shared" si="22"/>
        <v>113</v>
      </c>
      <c r="B117" s="44"/>
      <c r="C117" s="46" t="s">
        <v>126</v>
      </c>
      <c r="D117" s="29" t="s">
        <v>41</v>
      </c>
      <c r="E117" s="183">
        <v>6.44</v>
      </c>
      <c r="F117" s="275"/>
      <c r="G117" s="42">
        <f t="shared" si="24"/>
        <v>0</v>
      </c>
    </row>
    <row r="118" spans="1:7" ht="30" customHeight="1">
      <c r="A118" s="43">
        <f t="shared" si="22"/>
        <v>114</v>
      </c>
      <c r="B118" s="44"/>
      <c r="C118" s="46" t="s">
        <v>127</v>
      </c>
      <c r="D118" s="29" t="s">
        <v>41</v>
      </c>
      <c r="E118" s="183">
        <v>2.52</v>
      </c>
      <c r="F118" s="275"/>
      <c r="G118" s="42">
        <f t="shared" si="24"/>
        <v>0</v>
      </c>
    </row>
    <row r="119" spans="1:7" ht="30" customHeight="1">
      <c r="A119" s="43">
        <f t="shared" si="22"/>
        <v>115</v>
      </c>
      <c r="B119" s="44"/>
      <c r="C119" s="45" t="s">
        <v>131</v>
      </c>
      <c r="D119" s="29" t="s">
        <v>19</v>
      </c>
      <c r="E119" s="187" t="s">
        <v>19</v>
      </c>
      <c r="F119" s="279" t="s">
        <v>19</v>
      </c>
      <c r="G119" s="241" t="s">
        <v>19</v>
      </c>
    </row>
    <row r="120" spans="1:7" ht="30" customHeight="1">
      <c r="A120" s="43">
        <f t="shared" si="22"/>
        <v>116</v>
      </c>
      <c r="B120" s="44"/>
      <c r="C120" s="46" t="s">
        <v>199</v>
      </c>
      <c r="D120" s="29" t="s">
        <v>171</v>
      </c>
      <c r="E120" s="187">
        <v>17.5</v>
      </c>
      <c r="F120" s="275"/>
      <c r="G120" s="42">
        <f t="shared" ref="G120:G125" si="25">ROUND(E120*F120,2)</f>
        <v>0</v>
      </c>
    </row>
    <row r="121" spans="1:7" ht="30" customHeight="1">
      <c r="A121" s="43">
        <f t="shared" si="22"/>
        <v>117</v>
      </c>
      <c r="B121" s="44"/>
      <c r="C121" s="46" t="s">
        <v>122</v>
      </c>
      <c r="D121" s="29" t="s">
        <v>41</v>
      </c>
      <c r="E121" s="183">
        <v>19.59</v>
      </c>
      <c r="F121" s="275"/>
      <c r="G121" s="42">
        <f t="shared" si="25"/>
        <v>0</v>
      </c>
    </row>
    <row r="122" spans="1:7" ht="30" customHeight="1">
      <c r="A122" s="43">
        <f t="shared" si="22"/>
        <v>118</v>
      </c>
      <c r="B122" s="44"/>
      <c r="C122" s="46" t="s">
        <v>123</v>
      </c>
      <c r="D122" s="29" t="s">
        <v>41</v>
      </c>
      <c r="E122" s="183">
        <v>4.7</v>
      </c>
      <c r="F122" s="275"/>
      <c r="G122" s="42">
        <f t="shared" si="25"/>
        <v>0</v>
      </c>
    </row>
    <row r="123" spans="1:7" ht="30" customHeight="1">
      <c r="A123" s="43">
        <f t="shared" si="22"/>
        <v>119</v>
      </c>
      <c r="B123" s="44"/>
      <c r="C123" s="46" t="s">
        <v>124</v>
      </c>
      <c r="D123" s="29" t="s">
        <v>41</v>
      </c>
      <c r="E123" s="183">
        <v>17.75</v>
      </c>
      <c r="F123" s="275"/>
      <c r="G123" s="42">
        <f t="shared" si="25"/>
        <v>0</v>
      </c>
    </row>
    <row r="124" spans="1:7" ht="30" customHeight="1">
      <c r="A124" s="43">
        <f t="shared" si="22"/>
        <v>120</v>
      </c>
      <c r="B124" s="44"/>
      <c r="C124" s="46" t="s">
        <v>132</v>
      </c>
      <c r="D124" s="29" t="s">
        <v>41</v>
      </c>
      <c r="E124" s="183">
        <v>2</v>
      </c>
      <c r="F124" s="275"/>
      <c r="G124" s="42">
        <f t="shared" si="25"/>
        <v>0</v>
      </c>
    </row>
    <row r="125" spans="1:7" ht="30" customHeight="1">
      <c r="A125" s="43">
        <f t="shared" si="22"/>
        <v>121</v>
      </c>
      <c r="B125" s="44"/>
      <c r="C125" s="46" t="s">
        <v>127</v>
      </c>
      <c r="D125" s="29" t="s">
        <v>41</v>
      </c>
      <c r="E125" s="183">
        <v>22.05</v>
      </c>
      <c r="F125" s="275"/>
      <c r="G125" s="42">
        <f t="shared" si="25"/>
        <v>0</v>
      </c>
    </row>
    <row r="126" spans="1:7" ht="30" customHeight="1">
      <c r="A126" s="43">
        <f t="shared" si="22"/>
        <v>122</v>
      </c>
      <c r="B126" s="44"/>
      <c r="C126" s="46" t="s">
        <v>200</v>
      </c>
      <c r="D126" s="29" t="s">
        <v>19</v>
      </c>
      <c r="E126" s="187" t="s">
        <v>19</v>
      </c>
      <c r="F126" s="280" t="s">
        <v>19</v>
      </c>
      <c r="G126" s="241" t="s">
        <v>19</v>
      </c>
    </row>
    <row r="127" spans="1:7" ht="30" customHeight="1">
      <c r="A127" s="43">
        <f t="shared" si="22"/>
        <v>123</v>
      </c>
      <c r="B127" s="44"/>
      <c r="C127" s="46" t="s">
        <v>199</v>
      </c>
      <c r="D127" s="29" t="s">
        <v>171</v>
      </c>
      <c r="E127" s="187">
        <v>7.36</v>
      </c>
      <c r="F127" s="275"/>
      <c r="G127" s="42">
        <f t="shared" ref="G127" si="26">ROUND(E127*F127,2)</f>
        <v>0</v>
      </c>
    </row>
    <row r="128" spans="1:7" ht="40.5" customHeight="1">
      <c r="A128" s="43">
        <f t="shared" si="22"/>
        <v>124</v>
      </c>
      <c r="B128" s="44"/>
      <c r="C128" s="46" t="s">
        <v>791</v>
      </c>
      <c r="D128" s="29" t="s">
        <v>19</v>
      </c>
      <c r="E128" s="187" t="s">
        <v>19</v>
      </c>
      <c r="F128" s="279" t="s">
        <v>19</v>
      </c>
      <c r="G128" s="241" t="s">
        <v>19</v>
      </c>
    </row>
    <row r="129" spans="1:7" ht="30" customHeight="1">
      <c r="A129" s="43">
        <f>A107+1</f>
        <v>104</v>
      </c>
      <c r="B129" s="44"/>
      <c r="C129" s="59" t="s">
        <v>125</v>
      </c>
      <c r="D129" s="29" t="s">
        <v>41</v>
      </c>
      <c r="E129" s="183">
        <v>36</v>
      </c>
      <c r="F129" s="275"/>
      <c r="G129" s="42">
        <f t="shared" ref="G129" si="27">ROUND(E129*F129,2)</f>
        <v>0</v>
      </c>
    </row>
    <row r="130" spans="1:7" ht="30" customHeight="1">
      <c r="A130" s="43">
        <f>A127+1</f>
        <v>124</v>
      </c>
      <c r="B130" s="44" t="s">
        <v>133</v>
      </c>
      <c r="C130" s="45" t="s">
        <v>134</v>
      </c>
      <c r="D130" s="29" t="s">
        <v>19</v>
      </c>
      <c r="E130" s="187" t="s">
        <v>19</v>
      </c>
      <c r="F130" s="279" t="s">
        <v>19</v>
      </c>
      <c r="G130" s="241" t="s">
        <v>19</v>
      </c>
    </row>
    <row r="131" spans="1:7" ht="30" customHeight="1">
      <c r="A131" s="43">
        <f t="shared" ref="A131:A147" si="28">A130+1</f>
        <v>125</v>
      </c>
      <c r="B131" s="44"/>
      <c r="C131" s="46" t="s">
        <v>135</v>
      </c>
      <c r="D131" s="29" t="s">
        <v>19</v>
      </c>
      <c r="E131" s="187" t="s">
        <v>19</v>
      </c>
      <c r="F131" s="279" t="s">
        <v>19</v>
      </c>
      <c r="G131" s="241" t="s">
        <v>19</v>
      </c>
    </row>
    <row r="132" spans="1:7" ht="30" customHeight="1">
      <c r="A132" s="43">
        <f t="shared" si="28"/>
        <v>126</v>
      </c>
      <c r="B132" s="44"/>
      <c r="C132" s="46" t="s">
        <v>199</v>
      </c>
      <c r="D132" s="29" t="s">
        <v>60</v>
      </c>
      <c r="E132" s="187">
        <v>14</v>
      </c>
      <c r="F132" s="275"/>
      <c r="G132" s="42">
        <f t="shared" ref="G132:G143" si="29">ROUND(E132*F132,2)</f>
        <v>0</v>
      </c>
    </row>
    <row r="133" spans="1:7" ht="30" customHeight="1">
      <c r="A133" s="43">
        <f t="shared" si="28"/>
        <v>127</v>
      </c>
      <c r="B133" s="44"/>
      <c r="C133" s="46" t="s">
        <v>122</v>
      </c>
      <c r="D133" s="29" t="s">
        <v>60</v>
      </c>
      <c r="E133" s="183">
        <v>3</v>
      </c>
      <c r="F133" s="275"/>
      <c r="G133" s="42">
        <f t="shared" si="29"/>
        <v>0</v>
      </c>
    </row>
    <row r="134" spans="1:7" ht="30" customHeight="1">
      <c r="A134" s="43">
        <f t="shared" si="28"/>
        <v>128</v>
      </c>
      <c r="B134" s="44"/>
      <c r="C134" s="46" t="s">
        <v>123</v>
      </c>
      <c r="D134" s="29" t="s">
        <v>60</v>
      </c>
      <c r="E134" s="183">
        <v>1</v>
      </c>
      <c r="F134" s="275"/>
      <c r="G134" s="42">
        <f t="shared" si="29"/>
        <v>0</v>
      </c>
    </row>
    <row r="135" spans="1:7" ht="30" customHeight="1">
      <c r="A135" s="43">
        <f t="shared" si="28"/>
        <v>129</v>
      </c>
      <c r="B135" s="44"/>
      <c r="C135" s="46" t="s">
        <v>124</v>
      </c>
      <c r="D135" s="29" t="s">
        <v>60</v>
      </c>
      <c r="E135" s="183">
        <v>5</v>
      </c>
      <c r="F135" s="275"/>
      <c r="G135" s="42">
        <f t="shared" si="29"/>
        <v>0</v>
      </c>
    </row>
    <row r="136" spans="1:7" ht="30" customHeight="1">
      <c r="A136" s="43">
        <f t="shared" si="28"/>
        <v>130</v>
      </c>
      <c r="B136" s="44"/>
      <c r="C136" s="59" t="s">
        <v>125</v>
      </c>
      <c r="D136" s="29" t="s">
        <v>60</v>
      </c>
      <c r="E136" s="183">
        <v>2</v>
      </c>
      <c r="F136" s="275"/>
      <c r="G136" s="42">
        <f t="shared" si="29"/>
        <v>0</v>
      </c>
    </row>
    <row r="137" spans="1:7" ht="30" customHeight="1">
      <c r="A137" s="43">
        <f t="shared" si="28"/>
        <v>131</v>
      </c>
      <c r="B137" s="44"/>
      <c r="C137" s="46" t="s">
        <v>126</v>
      </c>
      <c r="D137" s="29" t="s">
        <v>60</v>
      </c>
      <c r="E137" s="183">
        <v>2</v>
      </c>
      <c r="F137" s="275"/>
      <c r="G137" s="42">
        <f t="shared" si="29"/>
        <v>0</v>
      </c>
    </row>
    <row r="138" spans="1:7" ht="30" customHeight="1">
      <c r="A138" s="43">
        <f t="shared" si="28"/>
        <v>132</v>
      </c>
      <c r="B138" s="44"/>
      <c r="C138" s="46" t="s">
        <v>136</v>
      </c>
      <c r="D138" s="29" t="s">
        <v>60</v>
      </c>
      <c r="E138" s="183">
        <v>2</v>
      </c>
      <c r="F138" s="275"/>
      <c r="G138" s="42">
        <f t="shared" si="29"/>
        <v>0</v>
      </c>
    </row>
    <row r="139" spans="1:7" ht="30" customHeight="1">
      <c r="A139" s="43">
        <f t="shared" si="28"/>
        <v>133</v>
      </c>
      <c r="B139" s="44"/>
      <c r="C139" s="46" t="s">
        <v>137</v>
      </c>
      <c r="D139" s="29" t="s">
        <v>60</v>
      </c>
      <c r="E139" s="183">
        <v>1</v>
      </c>
      <c r="F139" s="275"/>
      <c r="G139" s="42">
        <f t="shared" si="29"/>
        <v>0</v>
      </c>
    </row>
    <row r="140" spans="1:7" ht="30" customHeight="1">
      <c r="A140" s="43">
        <f t="shared" si="28"/>
        <v>134</v>
      </c>
      <c r="B140" s="44"/>
      <c r="C140" s="46" t="s">
        <v>138</v>
      </c>
      <c r="D140" s="29" t="s">
        <v>60</v>
      </c>
      <c r="E140" s="183">
        <v>3</v>
      </c>
      <c r="F140" s="275"/>
      <c r="G140" s="42">
        <f t="shared" si="29"/>
        <v>0</v>
      </c>
    </row>
    <row r="141" spans="1:7" ht="30" customHeight="1">
      <c r="A141" s="43">
        <f t="shared" si="28"/>
        <v>135</v>
      </c>
      <c r="B141" s="44"/>
      <c r="C141" s="46" t="s">
        <v>132</v>
      </c>
      <c r="D141" s="29" t="s">
        <v>60</v>
      </c>
      <c r="E141" s="183">
        <v>5</v>
      </c>
      <c r="F141" s="275"/>
      <c r="G141" s="42">
        <f t="shared" si="29"/>
        <v>0</v>
      </c>
    </row>
    <row r="142" spans="1:7" ht="30" customHeight="1">
      <c r="A142" s="43">
        <f t="shared" si="28"/>
        <v>136</v>
      </c>
      <c r="B142" s="44"/>
      <c r="C142" s="46" t="s">
        <v>127</v>
      </c>
      <c r="D142" s="29" t="s">
        <v>60</v>
      </c>
      <c r="E142" s="183">
        <v>4</v>
      </c>
      <c r="F142" s="275"/>
      <c r="G142" s="42">
        <f t="shared" si="29"/>
        <v>0</v>
      </c>
    </row>
    <row r="143" spans="1:7" ht="30" customHeight="1">
      <c r="A143" s="43">
        <f t="shared" si="28"/>
        <v>137</v>
      </c>
      <c r="B143" s="44"/>
      <c r="C143" s="46" t="s">
        <v>139</v>
      </c>
      <c r="D143" s="29" t="s">
        <v>60</v>
      </c>
      <c r="E143" s="183">
        <v>4</v>
      </c>
      <c r="F143" s="275"/>
      <c r="G143" s="42">
        <f t="shared" si="29"/>
        <v>0</v>
      </c>
    </row>
    <row r="144" spans="1:7" ht="30" customHeight="1">
      <c r="A144" s="43">
        <f t="shared" si="28"/>
        <v>138</v>
      </c>
      <c r="B144" s="44"/>
      <c r="C144" s="46" t="s">
        <v>201</v>
      </c>
      <c r="D144" s="29" t="s">
        <v>19</v>
      </c>
      <c r="E144" s="187" t="s">
        <v>19</v>
      </c>
      <c r="F144" s="280" t="s">
        <v>19</v>
      </c>
      <c r="G144" s="241" t="s">
        <v>19</v>
      </c>
    </row>
    <row r="145" spans="1:20" ht="30" customHeight="1">
      <c r="A145" s="43">
        <f t="shared" si="28"/>
        <v>139</v>
      </c>
      <c r="B145" s="44"/>
      <c r="C145" s="46" t="s">
        <v>199</v>
      </c>
      <c r="D145" s="29" t="s">
        <v>60</v>
      </c>
      <c r="E145" s="187">
        <v>5</v>
      </c>
      <c r="F145" s="275"/>
      <c r="G145" s="42">
        <f t="shared" ref="G145" si="30">ROUND(E145*F145,2)</f>
        <v>0</v>
      </c>
    </row>
    <row r="146" spans="1:20" ht="30" customHeight="1">
      <c r="A146" s="43">
        <f t="shared" si="28"/>
        <v>140</v>
      </c>
      <c r="B146" s="44" t="s">
        <v>689</v>
      </c>
      <c r="C146" s="45" t="s">
        <v>690</v>
      </c>
      <c r="D146" s="29" t="s">
        <v>19</v>
      </c>
      <c r="E146" s="187" t="s">
        <v>19</v>
      </c>
      <c r="F146" s="280" t="s">
        <v>19</v>
      </c>
      <c r="G146" s="241" t="s">
        <v>19</v>
      </c>
    </row>
    <row r="147" spans="1:20" ht="30" customHeight="1">
      <c r="A147" s="43">
        <f t="shared" si="28"/>
        <v>141</v>
      </c>
      <c r="B147" s="44"/>
      <c r="C147" s="46" t="s">
        <v>691</v>
      </c>
      <c r="D147" s="29" t="s">
        <v>53</v>
      </c>
      <c r="E147" s="187">
        <v>477.6</v>
      </c>
      <c r="F147" s="275"/>
      <c r="G147" s="42">
        <f t="shared" ref="G147" si="31">ROUND(E147*F147,2)</f>
        <v>0</v>
      </c>
    </row>
    <row r="148" spans="1:20" ht="30" customHeight="1">
      <c r="A148" s="53">
        <f>A145+1</f>
        <v>140</v>
      </c>
      <c r="B148" s="54" t="s">
        <v>140</v>
      </c>
      <c r="C148" s="55" t="s">
        <v>141</v>
      </c>
      <c r="D148" s="56" t="s">
        <v>19</v>
      </c>
      <c r="E148" s="184" t="s">
        <v>19</v>
      </c>
      <c r="F148" s="278" t="s">
        <v>19</v>
      </c>
      <c r="G148" s="238" t="s">
        <v>19</v>
      </c>
    </row>
    <row r="149" spans="1:20" ht="30" customHeight="1">
      <c r="A149" s="43">
        <f t="shared" ref="A149:A178" si="32">A148+1</f>
        <v>141</v>
      </c>
      <c r="B149" s="44" t="s">
        <v>142</v>
      </c>
      <c r="C149" s="45" t="s">
        <v>143</v>
      </c>
      <c r="D149" s="47" t="s">
        <v>19</v>
      </c>
      <c r="E149" s="183" t="s">
        <v>19</v>
      </c>
      <c r="F149" s="277" t="s">
        <v>19</v>
      </c>
      <c r="G149" s="42" t="s">
        <v>19</v>
      </c>
    </row>
    <row r="150" spans="1:20" ht="38.25">
      <c r="A150" s="43">
        <f t="shared" si="32"/>
        <v>142</v>
      </c>
      <c r="B150" s="44"/>
      <c r="C150" s="46" t="s">
        <v>692</v>
      </c>
      <c r="D150" s="47" t="s">
        <v>53</v>
      </c>
      <c r="E150" s="183">
        <v>2576.59</v>
      </c>
      <c r="F150" s="275"/>
      <c r="G150" s="42">
        <f t="shared" ref="G150:G152" si="33">ROUND(E150*F150,2)</f>
        <v>0</v>
      </c>
    </row>
    <row r="151" spans="1:20" ht="38.25">
      <c r="A151" s="43">
        <f t="shared" si="32"/>
        <v>143</v>
      </c>
      <c r="B151" s="44"/>
      <c r="C151" s="46" t="s">
        <v>693</v>
      </c>
      <c r="D151" s="47" t="s">
        <v>53</v>
      </c>
      <c r="E151" s="183">
        <v>79.2</v>
      </c>
      <c r="F151" s="275"/>
      <c r="G151" s="42">
        <f t="shared" si="33"/>
        <v>0</v>
      </c>
    </row>
    <row r="152" spans="1:20" ht="38.25">
      <c r="A152" s="43">
        <f t="shared" si="32"/>
        <v>144</v>
      </c>
      <c r="B152" s="44"/>
      <c r="C152" s="46" t="s">
        <v>694</v>
      </c>
      <c r="D152" s="47" t="s">
        <v>53</v>
      </c>
      <c r="E152" s="183">
        <v>277.64999999999998</v>
      </c>
      <c r="F152" s="275"/>
      <c r="G152" s="42">
        <f t="shared" si="33"/>
        <v>0</v>
      </c>
    </row>
    <row r="153" spans="1:20" s="31" customFormat="1" ht="30" customHeight="1">
      <c r="A153" s="25">
        <f t="shared" si="32"/>
        <v>145</v>
      </c>
      <c r="B153" s="27" t="s">
        <v>144</v>
      </c>
      <c r="C153" s="46" t="s">
        <v>145</v>
      </c>
      <c r="D153" s="47" t="s">
        <v>19</v>
      </c>
      <c r="E153" s="183" t="s">
        <v>19</v>
      </c>
      <c r="F153" s="277" t="s">
        <v>19</v>
      </c>
      <c r="G153" s="42" t="s">
        <v>19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9"/>
      <c r="S153" s="9"/>
      <c r="T153" s="9"/>
    </row>
    <row r="154" spans="1:20" s="51" customFormat="1" ht="38.25">
      <c r="A154" s="25">
        <f t="shared" si="32"/>
        <v>146</v>
      </c>
      <c r="B154" s="27"/>
      <c r="C154" s="46" t="s">
        <v>146</v>
      </c>
      <c r="D154" s="47" t="s">
        <v>41</v>
      </c>
      <c r="E154" s="183">
        <v>2862.83</v>
      </c>
      <c r="F154" s="275"/>
      <c r="G154" s="42">
        <f t="shared" ref="G154:G159" si="34">ROUND(E154*F154,2)</f>
        <v>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9"/>
      <c r="S154" s="9"/>
      <c r="T154" s="52"/>
    </row>
    <row r="155" spans="1:20" s="51" customFormat="1" ht="51">
      <c r="A155" s="25">
        <f t="shared" si="32"/>
        <v>147</v>
      </c>
      <c r="B155" s="27"/>
      <c r="C155" s="46" t="s">
        <v>792</v>
      </c>
      <c r="D155" s="47" t="s">
        <v>41</v>
      </c>
      <c r="E155" s="183">
        <v>7</v>
      </c>
      <c r="F155" s="275"/>
      <c r="G155" s="42">
        <f t="shared" si="34"/>
        <v>0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9"/>
      <c r="S155" s="9"/>
      <c r="T155" s="52"/>
    </row>
    <row r="156" spans="1:20" s="51" customFormat="1" ht="51">
      <c r="A156" s="25">
        <f t="shared" si="32"/>
        <v>148</v>
      </c>
      <c r="B156" s="27"/>
      <c r="C156" s="46" t="s">
        <v>147</v>
      </c>
      <c r="D156" s="47" t="s">
        <v>41</v>
      </c>
      <c r="E156" s="183">
        <v>77.760000000000005</v>
      </c>
      <c r="F156" s="275"/>
      <c r="G156" s="42">
        <f t="shared" si="34"/>
        <v>0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9"/>
      <c r="S156" s="9"/>
      <c r="T156" s="52"/>
    </row>
    <row r="157" spans="1:20" s="51" customFormat="1" ht="63.75">
      <c r="A157" s="25">
        <f t="shared" si="32"/>
        <v>149</v>
      </c>
      <c r="B157" s="27"/>
      <c r="C157" s="46" t="s">
        <v>148</v>
      </c>
      <c r="D157" s="47" t="s">
        <v>41</v>
      </c>
      <c r="E157" s="183">
        <v>498.5</v>
      </c>
      <c r="F157" s="275"/>
      <c r="G157" s="42">
        <f t="shared" si="34"/>
        <v>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9"/>
      <c r="S157" s="9"/>
      <c r="T157" s="52"/>
    </row>
    <row r="158" spans="1:20" s="51" customFormat="1" ht="51">
      <c r="A158" s="25">
        <f t="shared" si="32"/>
        <v>150</v>
      </c>
      <c r="B158" s="27"/>
      <c r="C158" s="46" t="s">
        <v>202</v>
      </c>
      <c r="D158" s="47" t="s">
        <v>171</v>
      </c>
      <c r="E158" s="183">
        <v>101</v>
      </c>
      <c r="F158" s="275"/>
      <c r="G158" s="42">
        <f t="shared" ref="G158" si="35">ROUND(E158*F158,2)</f>
        <v>0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9"/>
      <c r="S158" s="9"/>
      <c r="T158" s="52"/>
    </row>
    <row r="159" spans="1:20" s="51" customFormat="1" ht="63.75">
      <c r="A159" s="25">
        <f t="shared" si="32"/>
        <v>151</v>
      </c>
      <c r="B159" s="27"/>
      <c r="C159" s="46" t="s">
        <v>149</v>
      </c>
      <c r="D159" s="47" t="s">
        <v>41</v>
      </c>
      <c r="E159" s="183">
        <v>1083</v>
      </c>
      <c r="F159" s="275"/>
      <c r="G159" s="42">
        <f t="shared" si="34"/>
        <v>0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9"/>
      <c r="S159" s="9"/>
      <c r="T159" s="52"/>
    </row>
    <row r="160" spans="1:20" ht="30" customHeight="1">
      <c r="A160" s="43">
        <f t="shared" si="32"/>
        <v>152</v>
      </c>
      <c r="B160" s="44" t="s">
        <v>150</v>
      </c>
      <c r="C160" s="50" t="s">
        <v>151</v>
      </c>
      <c r="D160" s="47" t="s">
        <v>19</v>
      </c>
      <c r="E160" s="183" t="s">
        <v>19</v>
      </c>
      <c r="F160" s="277" t="s">
        <v>19</v>
      </c>
      <c r="G160" s="42" t="s">
        <v>19</v>
      </c>
    </row>
    <row r="161" spans="1:7" ht="30" customHeight="1">
      <c r="A161" s="43">
        <f t="shared" si="32"/>
        <v>153</v>
      </c>
      <c r="B161" s="44"/>
      <c r="C161" s="46" t="s">
        <v>695</v>
      </c>
      <c r="D161" s="47" t="s">
        <v>53</v>
      </c>
      <c r="E161" s="183">
        <v>2527.31</v>
      </c>
      <c r="F161" s="275"/>
      <c r="G161" s="42">
        <f t="shared" ref="G161:G162" si="36">ROUND(E161*F161,2)</f>
        <v>0</v>
      </c>
    </row>
    <row r="162" spans="1:7" ht="30" customHeight="1">
      <c r="A162" s="43">
        <f t="shared" si="32"/>
        <v>154</v>
      </c>
      <c r="B162" s="44" t="s">
        <v>696</v>
      </c>
      <c r="C162" s="46" t="s">
        <v>152</v>
      </c>
      <c r="D162" s="47" t="s">
        <v>53</v>
      </c>
      <c r="E162" s="183">
        <v>116</v>
      </c>
      <c r="F162" s="275"/>
      <c r="G162" s="42">
        <f t="shared" si="36"/>
        <v>0</v>
      </c>
    </row>
    <row r="163" spans="1:7" ht="30" customHeight="1">
      <c r="A163" s="53">
        <f t="shared" si="32"/>
        <v>155</v>
      </c>
      <c r="B163" s="54" t="s">
        <v>153</v>
      </c>
      <c r="C163" s="55" t="s">
        <v>154</v>
      </c>
      <c r="D163" s="56" t="s">
        <v>19</v>
      </c>
      <c r="E163" s="184" t="s">
        <v>19</v>
      </c>
      <c r="F163" s="278" t="s">
        <v>19</v>
      </c>
      <c r="G163" s="238" t="s">
        <v>19</v>
      </c>
    </row>
    <row r="164" spans="1:7" ht="30" customHeight="1">
      <c r="A164" s="43">
        <f t="shared" si="32"/>
        <v>156</v>
      </c>
      <c r="B164" s="44" t="s">
        <v>155</v>
      </c>
      <c r="C164" s="45" t="s">
        <v>156</v>
      </c>
      <c r="D164" s="47" t="s">
        <v>19</v>
      </c>
      <c r="E164" s="183" t="s">
        <v>19</v>
      </c>
      <c r="F164" s="277" t="s">
        <v>19</v>
      </c>
      <c r="G164" s="42" t="s">
        <v>19</v>
      </c>
    </row>
    <row r="165" spans="1:7" ht="30" customHeight="1">
      <c r="A165" s="43">
        <f t="shared" si="32"/>
        <v>157</v>
      </c>
      <c r="B165" s="48"/>
      <c r="C165" s="46" t="s">
        <v>157</v>
      </c>
      <c r="D165" s="47" t="s">
        <v>19</v>
      </c>
      <c r="E165" s="183" t="s">
        <v>19</v>
      </c>
      <c r="F165" s="277" t="s">
        <v>19</v>
      </c>
      <c r="G165" s="42" t="s">
        <v>19</v>
      </c>
    </row>
    <row r="166" spans="1:7" ht="30" customHeight="1">
      <c r="A166" s="43">
        <f t="shared" si="32"/>
        <v>158</v>
      </c>
      <c r="B166" s="48"/>
      <c r="C166" s="60" t="s">
        <v>158</v>
      </c>
      <c r="D166" s="47" t="s">
        <v>35</v>
      </c>
      <c r="E166" s="183">
        <v>30</v>
      </c>
      <c r="F166" s="275"/>
      <c r="G166" s="42">
        <f t="shared" ref="G166:G167" si="37">ROUND(E166*F166,2)</f>
        <v>0</v>
      </c>
    </row>
    <row r="167" spans="1:7" ht="30" customHeight="1">
      <c r="A167" s="43">
        <f t="shared" si="32"/>
        <v>159</v>
      </c>
      <c r="B167" s="48"/>
      <c r="C167" s="60" t="s">
        <v>159</v>
      </c>
      <c r="D167" s="47" t="s">
        <v>35</v>
      </c>
      <c r="E167" s="183">
        <v>37</v>
      </c>
      <c r="F167" s="275"/>
      <c r="G167" s="42">
        <f t="shared" si="37"/>
        <v>0</v>
      </c>
    </row>
    <row r="168" spans="1:7" ht="30" customHeight="1">
      <c r="A168" s="43">
        <f t="shared" si="32"/>
        <v>160</v>
      </c>
      <c r="B168" s="48"/>
      <c r="C168" s="46" t="s">
        <v>160</v>
      </c>
      <c r="D168" s="47" t="s">
        <v>19</v>
      </c>
      <c r="E168" s="183" t="s">
        <v>19</v>
      </c>
      <c r="F168" s="277" t="s">
        <v>19</v>
      </c>
      <c r="G168" s="42" t="s">
        <v>19</v>
      </c>
    </row>
    <row r="169" spans="1:7" ht="30" customHeight="1">
      <c r="A169" s="43">
        <f t="shared" si="32"/>
        <v>161</v>
      </c>
      <c r="B169" s="48"/>
      <c r="C169" s="60" t="s">
        <v>161</v>
      </c>
      <c r="D169" s="47" t="s">
        <v>35</v>
      </c>
      <c r="E169" s="183">
        <v>594</v>
      </c>
      <c r="F169" s="275"/>
      <c r="G169" s="42">
        <f t="shared" ref="G169:G172" si="38">ROUND(E169*F169,2)</f>
        <v>0</v>
      </c>
    </row>
    <row r="170" spans="1:7" ht="30" customHeight="1">
      <c r="A170" s="43">
        <f t="shared" si="32"/>
        <v>162</v>
      </c>
      <c r="B170" s="48"/>
      <c r="C170" s="60" t="s">
        <v>162</v>
      </c>
      <c r="D170" s="47" t="s">
        <v>35</v>
      </c>
      <c r="E170" s="183">
        <v>658</v>
      </c>
      <c r="F170" s="275"/>
      <c r="G170" s="42">
        <f t="shared" si="38"/>
        <v>0</v>
      </c>
    </row>
    <row r="171" spans="1:7" ht="30" customHeight="1">
      <c r="A171" s="43">
        <f t="shared" si="32"/>
        <v>163</v>
      </c>
      <c r="B171" s="48"/>
      <c r="C171" s="60" t="s">
        <v>163</v>
      </c>
      <c r="D171" s="47" t="s">
        <v>35</v>
      </c>
      <c r="E171" s="183">
        <v>108</v>
      </c>
      <c r="F171" s="275"/>
      <c r="G171" s="42">
        <f t="shared" si="38"/>
        <v>0</v>
      </c>
    </row>
    <row r="172" spans="1:7" ht="30" customHeight="1">
      <c r="A172" s="43">
        <f t="shared" si="32"/>
        <v>164</v>
      </c>
      <c r="B172" s="48"/>
      <c r="C172" s="61" t="s">
        <v>164</v>
      </c>
      <c r="D172" s="47" t="s">
        <v>35</v>
      </c>
      <c r="E172" s="183">
        <v>357</v>
      </c>
      <c r="F172" s="275"/>
      <c r="G172" s="42">
        <f t="shared" si="38"/>
        <v>0</v>
      </c>
    </row>
    <row r="173" spans="1:7" ht="30" customHeight="1">
      <c r="A173" s="43">
        <f t="shared" si="32"/>
        <v>165</v>
      </c>
      <c r="B173" s="48"/>
      <c r="C173" s="46" t="s">
        <v>165</v>
      </c>
      <c r="D173" s="47" t="s">
        <v>19</v>
      </c>
      <c r="E173" s="183" t="s">
        <v>19</v>
      </c>
      <c r="F173" s="277" t="s">
        <v>19</v>
      </c>
      <c r="G173" s="42" t="s">
        <v>19</v>
      </c>
    </row>
    <row r="174" spans="1:7" ht="30" customHeight="1">
      <c r="A174" s="43">
        <f t="shared" si="32"/>
        <v>166</v>
      </c>
      <c r="B174" s="48"/>
      <c r="C174" s="46" t="s">
        <v>166</v>
      </c>
      <c r="D174" s="47" t="s">
        <v>35</v>
      </c>
      <c r="E174" s="183">
        <v>218</v>
      </c>
      <c r="F174" s="275"/>
      <c r="G174" s="42">
        <f t="shared" ref="G174:G178" si="39">ROUND(E174*F174,2)</f>
        <v>0</v>
      </c>
    </row>
    <row r="175" spans="1:7" ht="30" customHeight="1">
      <c r="A175" s="43">
        <f t="shared" si="32"/>
        <v>167</v>
      </c>
      <c r="B175" s="48"/>
      <c r="C175" s="62" t="s">
        <v>167</v>
      </c>
      <c r="D175" s="47" t="s">
        <v>35</v>
      </c>
      <c r="E175" s="183">
        <v>218</v>
      </c>
      <c r="F175" s="275"/>
      <c r="G175" s="42">
        <f t="shared" si="39"/>
        <v>0</v>
      </c>
    </row>
    <row r="176" spans="1:7" ht="30" customHeight="1">
      <c r="A176" s="43">
        <f t="shared" si="32"/>
        <v>168</v>
      </c>
      <c r="B176" s="48"/>
      <c r="C176" s="46" t="s">
        <v>793</v>
      </c>
      <c r="D176" s="47" t="s">
        <v>35</v>
      </c>
      <c r="E176" s="183">
        <v>201</v>
      </c>
      <c r="F176" s="275"/>
      <c r="G176" s="42">
        <f t="shared" ref="G176:G177" si="40">ROUND(E176*F176,2)</f>
        <v>0</v>
      </c>
    </row>
    <row r="177" spans="1:19" ht="30" customHeight="1">
      <c r="A177" s="43">
        <f t="shared" si="32"/>
        <v>169</v>
      </c>
      <c r="B177" s="48"/>
      <c r="C177" s="46" t="s">
        <v>794</v>
      </c>
      <c r="D177" s="47" t="s">
        <v>245</v>
      </c>
      <c r="E177" s="183">
        <v>64.5</v>
      </c>
      <c r="F177" s="275"/>
      <c r="G177" s="42">
        <f t="shared" si="40"/>
        <v>0</v>
      </c>
    </row>
    <row r="178" spans="1:19" s="52" customFormat="1" ht="30" customHeight="1" thickBot="1">
      <c r="A178" s="63">
        <f t="shared" si="32"/>
        <v>170</v>
      </c>
      <c r="B178" s="64" t="s">
        <v>168</v>
      </c>
      <c r="C178" s="65" t="s">
        <v>169</v>
      </c>
      <c r="D178" s="66" t="s">
        <v>41</v>
      </c>
      <c r="E178" s="188">
        <v>3093.36</v>
      </c>
      <c r="F178" s="275"/>
      <c r="G178" s="42">
        <f t="shared" si="39"/>
        <v>0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9"/>
      <c r="S178" s="9"/>
    </row>
    <row r="179" spans="1:19" ht="30" customHeight="1" thickBot="1">
      <c r="A179" s="345" t="s">
        <v>24</v>
      </c>
      <c r="B179" s="346"/>
      <c r="C179" s="346"/>
      <c r="D179" s="346"/>
      <c r="E179" s="346"/>
      <c r="F179" s="356"/>
      <c r="G179" s="14">
        <f>SUM(G5:G178)</f>
        <v>0</v>
      </c>
    </row>
    <row r="180" spans="1:19" s="15" customFormat="1" ht="30" customHeight="1">
      <c r="C180" s="16"/>
      <c r="E180" s="176"/>
      <c r="F180" s="281"/>
      <c r="G180" s="33"/>
      <c r="H180" s="32"/>
      <c r="I180" s="32"/>
      <c r="J180" s="32"/>
      <c r="K180" s="32" t="s">
        <v>827</v>
      </c>
      <c r="L180" s="32"/>
      <c r="M180" s="32"/>
      <c r="N180" s="32"/>
      <c r="O180" s="32"/>
      <c r="P180" s="32"/>
      <c r="Q180" s="32"/>
    </row>
  </sheetData>
  <mergeCells count="9">
    <mergeCell ref="A179:F179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88"/>
  <sheetViews>
    <sheetView view="pageBreakPreview" zoomScale="60" zoomScaleNormal="100" workbookViewId="0">
      <pane xSplit="5" ySplit="4" topLeftCell="F65" activePane="bottomRight" state="frozen"/>
      <selection pane="topRight" activeCell="G1" sqref="G1"/>
      <selection pane="bottomLeft" activeCell="A5" sqref="A5"/>
      <selection pane="bottomRight" activeCell="G84" sqref="G84"/>
    </sheetView>
  </sheetViews>
  <sheetFormatPr defaultColWidth="9.28515625" defaultRowHeight="12.75"/>
  <cols>
    <col min="1" max="1" width="7" style="15" customWidth="1"/>
    <col min="2" max="2" width="15" style="15" customWidth="1"/>
    <col min="3" max="3" width="41.7109375" style="16" customWidth="1"/>
    <col min="4" max="4" width="10.7109375" style="16" customWidth="1"/>
    <col min="5" max="5" width="10.7109375" style="87" customWidth="1"/>
    <col min="6" max="6" width="12.7109375" style="273" customWidth="1"/>
    <col min="7" max="7" width="15.5703125" style="33" customWidth="1"/>
    <col min="8" max="16384" width="9.28515625" style="9"/>
  </cols>
  <sheetData>
    <row r="1" spans="1:7" ht="16.5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57" t="s">
        <v>441</v>
      </c>
      <c r="B2" s="358"/>
      <c r="C2" s="358"/>
      <c r="D2" s="358"/>
      <c r="E2" s="358"/>
      <c r="F2" s="358"/>
      <c r="G2" s="359"/>
    </row>
    <row r="3" spans="1:7" ht="15.75" customHeight="1">
      <c r="A3" s="368" t="s">
        <v>8</v>
      </c>
      <c r="B3" s="360" t="s">
        <v>13</v>
      </c>
      <c r="C3" s="371" t="s">
        <v>9</v>
      </c>
      <c r="D3" s="362" t="s">
        <v>14</v>
      </c>
      <c r="E3" s="362"/>
      <c r="F3" s="373" t="s">
        <v>15</v>
      </c>
      <c r="G3" s="366" t="s">
        <v>16</v>
      </c>
    </row>
    <row r="4" spans="1:7" ht="15.75" customHeight="1" thickBot="1">
      <c r="A4" s="369"/>
      <c r="B4" s="370"/>
      <c r="C4" s="372"/>
      <c r="D4" s="34" t="s">
        <v>17</v>
      </c>
      <c r="E4" s="35" t="s">
        <v>18</v>
      </c>
      <c r="F4" s="374"/>
      <c r="G4" s="375"/>
    </row>
    <row r="5" spans="1:7" ht="30" customHeight="1">
      <c r="A5" s="124">
        <v>1</v>
      </c>
      <c r="B5" s="125" t="s">
        <v>329</v>
      </c>
      <c r="C5" s="126" t="s">
        <v>27</v>
      </c>
      <c r="D5" s="125" t="s">
        <v>19</v>
      </c>
      <c r="E5" s="127" t="s">
        <v>19</v>
      </c>
      <c r="F5" s="270" t="s">
        <v>19</v>
      </c>
      <c r="G5" s="128" t="s">
        <v>19</v>
      </c>
    </row>
    <row r="6" spans="1:7" ht="30" customHeight="1">
      <c r="A6" s="82">
        <f t="shared" ref="A6:A69" si="0">A5+1</f>
        <v>2</v>
      </c>
      <c r="B6" s="83" t="s">
        <v>330</v>
      </c>
      <c r="C6" s="129" t="s">
        <v>331</v>
      </c>
      <c r="D6" s="83" t="s">
        <v>60</v>
      </c>
      <c r="E6" s="86">
        <v>1</v>
      </c>
      <c r="F6" s="267"/>
      <c r="G6" s="115">
        <f t="shared" ref="G6" si="1">ROUND(E6*F6,2)</f>
        <v>0</v>
      </c>
    </row>
    <row r="7" spans="1:7" ht="30" customHeight="1">
      <c r="A7" s="130">
        <f t="shared" si="0"/>
        <v>3</v>
      </c>
      <c r="B7" s="131" t="s">
        <v>332</v>
      </c>
      <c r="C7" s="132" t="s">
        <v>333</v>
      </c>
      <c r="D7" s="131" t="s">
        <v>19</v>
      </c>
      <c r="E7" s="133" t="s">
        <v>19</v>
      </c>
      <c r="F7" s="271" t="s">
        <v>19</v>
      </c>
      <c r="G7" s="134" t="s">
        <v>19</v>
      </c>
    </row>
    <row r="8" spans="1:7" ht="30" customHeight="1">
      <c r="A8" s="120">
        <f t="shared" si="0"/>
        <v>4</v>
      </c>
      <c r="B8" s="93" t="s">
        <v>334</v>
      </c>
      <c r="C8" s="135" t="s">
        <v>335</v>
      </c>
      <c r="D8" s="93" t="s">
        <v>19</v>
      </c>
      <c r="E8" s="108" t="s">
        <v>19</v>
      </c>
      <c r="F8" s="272" t="s">
        <v>19</v>
      </c>
      <c r="G8" s="136" t="s">
        <v>19</v>
      </c>
    </row>
    <row r="9" spans="1:7" ht="30" customHeight="1">
      <c r="A9" s="82">
        <f t="shared" si="0"/>
        <v>5</v>
      </c>
      <c r="B9" s="83" t="s">
        <v>336</v>
      </c>
      <c r="C9" s="129" t="s">
        <v>337</v>
      </c>
      <c r="D9" s="83" t="s">
        <v>69</v>
      </c>
      <c r="E9" s="86">
        <f>(718.72*15.8+491.57*15.8)*0.35</f>
        <v>6692.9</v>
      </c>
      <c r="F9" s="267"/>
      <c r="G9" s="115">
        <f t="shared" ref="G9:G10" si="2">ROUND(E9*F9,2)</f>
        <v>0</v>
      </c>
    </row>
    <row r="10" spans="1:7" ht="30" customHeight="1">
      <c r="A10" s="137">
        <f t="shared" si="0"/>
        <v>6</v>
      </c>
      <c r="B10" s="94" t="s">
        <v>338</v>
      </c>
      <c r="C10" s="138" t="s">
        <v>339</v>
      </c>
      <c r="D10" s="94" t="s">
        <v>69</v>
      </c>
      <c r="E10" s="95">
        <f>((718.72*15.8+491.57*15.8)*0.65)</f>
        <v>12429.68</v>
      </c>
      <c r="F10" s="267"/>
      <c r="G10" s="115">
        <f t="shared" si="2"/>
        <v>0</v>
      </c>
    </row>
    <row r="11" spans="1:7" ht="30" customHeight="1">
      <c r="A11" s="137">
        <f t="shared" si="0"/>
        <v>7</v>
      </c>
      <c r="B11" s="83" t="s">
        <v>340</v>
      </c>
      <c r="C11" s="129" t="s">
        <v>341</v>
      </c>
      <c r="D11" s="83" t="s">
        <v>19</v>
      </c>
      <c r="E11" s="86" t="s">
        <v>19</v>
      </c>
      <c r="F11" s="267" t="s">
        <v>19</v>
      </c>
      <c r="G11" s="139" t="s">
        <v>19</v>
      </c>
    </row>
    <row r="12" spans="1:7" ht="30" customHeight="1">
      <c r="A12" s="82">
        <f t="shared" si="0"/>
        <v>8</v>
      </c>
      <c r="B12" s="83"/>
      <c r="C12" s="84" t="s">
        <v>342</v>
      </c>
      <c r="D12" s="83" t="s">
        <v>69</v>
      </c>
      <c r="E12" s="86">
        <v>5130</v>
      </c>
      <c r="F12" s="267"/>
      <c r="G12" s="115">
        <f t="shared" ref="G12" si="3">ROUND(E12*F12,2)</f>
        <v>0</v>
      </c>
    </row>
    <row r="13" spans="1:7" ht="30" customHeight="1">
      <c r="A13" s="120">
        <f t="shared" si="0"/>
        <v>9</v>
      </c>
      <c r="B13" s="93" t="s">
        <v>343</v>
      </c>
      <c r="C13" s="135" t="s">
        <v>344</v>
      </c>
      <c r="D13" s="93" t="s">
        <v>19</v>
      </c>
      <c r="E13" s="108" t="s">
        <v>19</v>
      </c>
      <c r="F13" s="272" t="s">
        <v>19</v>
      </c>
      <c r="G13" s="136" t="s">
        <v>19</v>
      </c>
    </row>
    <row r="14" spans="1:7" ht="30" customHeight="1">
      <c r="A14" s="82">
        <f t="shared" si="0"/>
        <v>10</v>
      </c>
      <c r="B14" s="83" t="s">
        <v>345</v>
      </c>
      <c r="C14" s="129" t="s">
        <v>344</v>
      </c>
      <c r="D14" s="83" t="s">
        <v>19</v>
      </c>
      <c r="E14" s="86" t="s">
        <v>19</v>
      </c>
      <c r="F14" s="267" t="s">
        <v>19</v>
      </c>
      <c r="G14" s="139" t="s">
        <v>19</v>
      </c>
    </row>
    <row r="15" spans="1:7" ht="30" customHeight="1">
      <c r="A15" s="82">
        <f t="shared" si="0"/>
        <v>11</v>
      </c>
      <c r="B15" s="83"/>
      <c r="C15" s="84" t="s">
        <v>445</v>
      </c>
      <c r="D15" s="83" t="s">
        <v>69</v>
      </c>
      <c r="E15" s="86">
        <v>427</v>
      </c>
      <c r="F15" s="267"/>
      <c r="G15" s="115">
        <f t="shared" ref="G15:G29" si="4">ROUND(E15*F15,2)</f>
        <v>0</v>
      </c>
    </row>
    <row r="16" spans="1:7" ht="30" customHeight="1">
      <c r="A16" s="82">
        <f t="shared" si="0"/>
        <v>12</v>
      </c>
      <c r="B16" s="83"/>
      <c r="C16" s="84" t="s">
        <v>446</v>
      </c>
      <c r="D16" s="83" t="s">
        <v>69</v>
      </c>
      <c r="E16" s="86">
        <v>872</v>
      </c>
      <c r="F16" s="267"/>
      <c r="G16" s="115">
        <f t="shared" si="4"/>
        <v>0</v>
      </c>
    </row>
    <row r="17" spans="1:7" ht="30" customHeight="1">
      <c r="A17" s="82">
        <f t="shared" si="0"/>
        <v>13</v>
      </c>
      <c r="B17" s="83"/>
      <c r="C17" s="84" t="s">
        <v>447</v>
      </c>
      <c r="D17" s="83" t="s">
        <v>69</v>
      </c>
      <c r="E17" s="86">
        <v>280</v>
      </c>
      <c r="F17" s="267"/>
      <c r="G17" s="115">
        <f t="shared" si="4"/>
        <v>0</v>
      </c>
    </row>
    <row r="18" spans="1:7" ht="30" customHeight="1">
      <c r="A18" s="82">
        <f t="shared" si="0"/>
        <v>14</v>
      </c>
      <c r="B18" s="83"/>
      <c r="C18" s="84" t="s">
        <v>448</v>
      </c>
      <c r="D18" s="83" t="s">
        <v>69</v>
      </c>
      <c r="E18" s="86">
        <v>52</v>
      </c>
      <c r="F18" s="267"/>
      <c r="G18" s="115">
        <f t="shared" si="4"/>
        <v>0</v>
      </c>
    </row>
    <row r="19" spans="1:7" ht="30" customHeight="1">
      <c r="A19" s="82">
        <f t="shared" si="0"/>
        <v>15</v>
      </c>
      <c r="B19" s="83"/>
      <c r="C19" s="84" t="s">
        <v>449</v>
      </c>
      <c r="D19" s="83" t="s">
        <v>69</v>
      </c>
      <c r="E19" s="86">
        <v>52</v>
      </c>
      <c r="F19" s="267"/>
      <c r="G19" s="115">
        <f t="shared" si="4"/>
        <v>0</v>
      </c>
    </row>
    <row r="20" spans="1:7" ht="30" customHeight="1">
      <c r="A20" s="82">
        <f t="shared" si="0"/>
        <v>16</v>
      </c>
      <c r="B20" s="83"/>
      <c r="C20" s="84" t="s">
        <v>450</v>
      </c>
      <c r="D20" s="83" t="s">
        <v>69</v>
      </c>
      <c r="E20" s="86">
        <v>52</v>
      </c>
      <c r="F20" s="267"/>
      <c r="G20" s="115">
        <f t="shared" si="4"/>
        <v>0</v>
      </c>
    </row>
    <row r="21" spans="1:7" ht="30" customHeight="1">
      <c r="A21" s="82">
        <f t="shared" si="0"/>
        <v>17</v>
      </c>
      <c r="B21" s="83"/>
      <c r="C21" s="84" t="s">
        <v>451</v>
      </c>
      <c r="D21" s="83" t="s">
        <v>69</v>
      </c>
      <c r="E21" s="86">
        <v>52</v>
      </c>
      <c r="F21" s="267"/>
      <c r="G21" s="115">
        <f t="shared" si="4"/>
        <v>0</v>
      </c>
    </row>
    <row r="22" spans="1:7" ht="30" customHeight="1">
      <c r="A22" s="82">
        <f t="shared" si="0"/>
        <v>18</v>
      </c>
      <c r="B22" s="83"/>
      <c r="C22" s="84" t="s">
        <v>346</v>
      </c>
      <c r="D22" s="83" t="s">
        <v>69</v>
      </c>
      <c r="E22" s="86">
        <v>130</v>
      </c>
      <c r="F22" s="267"/>
      <c r="G22" s="115">
        <f t="shared" si="4"/>
        <v>0</v>
      </c>
    </row>
    <row r="23" spans="1:7" ht="30" customHeight="1">
      <c r="A23" s="82">
        <f t="shared" si="0"/>
        <v>19</v>
      </c>
      <c r="B23" s="83"/>
      <c r="C23" s="84" t="s">
        <v>347</v>
      </c>
      <c r="D23" s="83" t="s">
        <v>69</v>
      </c>
      <c r="E23" s="86">
        <v>1070</v>
      </c>
      <c r="F23" s="267"/>
      <c r="G23" s="115">
        <f t="shared" si="4"/>
        <v>0</v>
      </c>
    </row>
    <row r="24" spans="1:7" s="1" customFormat="1" ht="30" customHeight="1">
      <c r="A24" s="82">
        <f t="shared" si="0"/>
        <v>20</v>
      </c>
      <c r="B24" s="83"/>
      <c r="C24" s="84" t="s">
        <v>348</v>
      </c>
      <c r="D24" s="83" t="s">
        <v>69</v>
      </c>
      <c r="E24" s="86">
        <v>220</v>
      </c>
      <c r="F24" s="267"/>
      <c r="G24" s="115">
        <f t="shared" si="4"/>
        <v>0</v>
      </c>
    </row>
    <row r="25" spans="1:7" s="1" customFormat="1" ht="30" customHeight="1">
      <c r="A25" s="82">
        <f t="shared" si="0"/>
        <v>21</v>
      </c>
      <c r="B25" s="83"/>
      <c r="C25" s="84" t="s">
        <v>452</v>
      </c>
      <c r="D25" s="83" t="s">
        <v>69</v>
      </c>
      <c r="E25" s="86">
        <v>55</v>
      </c>
      <c r="F25" s="267"/>
      <c r="G25" s="115">
        <f t="shared" si="4"/>
        <v>0</v>
      </c>
    </row>
    <row r="26" spans="1:7" ht="30" customHeight="1">
      <c r="A26" s="82">
        <f t="shared" si="0"/>
        <v>22</v>
      </c>
      <c r="B26" s="83"/>
      <c r="C26" s="84" t="s">
        <v>453</v>
      </c>
      <c r="D26" s="83" t="s">
        <v>69</v>
      </c>
      <c r="E26" s="86">
        <v>55</v>
      </c>
      <c r="F26" s="267"/>
      <c r="G26" s="115">
        <f t="shared" si="4"/>
        <v>0</v>
      </c>
    </row>
    <row r="27" spans="1:7" ht="30" customHeight="1">
      <c r="A27" s="82">
        <f t="shared" si="0"/>
        <v>23</v>
      </c>
      <c r="B27" s="83"/>
      <c r="C27" s="84" t="s">
        <v>454</v>
      </c>
      <c r="D27" s="83" t="s">
        <v>69</v>
      </c>
      <c r="E27" s="86">
        <v>65</v>
      </c>
      <c r="F27" s="267"/>
      <c r="G27" s="115">
        <f t="shared" si="4"/>
        <v>0</v>
      </c>
    </row>
    <row r="28" spans="1:7" ht="30" customHeight="1">
      <c r="A28" s="82">
        <f t="shared" si="0"/>
        <v>24</v>
      </c>
      <c r="B28" s="83"/>
      <c r="C28" s="84" t="s">
        <v>455</v>
      </c>
      <c r="D28" s="83" t="s">
        <v>69</v>
      </c>
      <c r="E28" s="86">
        <v>65</v>
      </c>
      <c r="F28" s="267"/>
      <c r="G28" s="115">
        <f t="shared" si="4"/>
        <v>0</v>
      </c>
    </row>
    <row r="29" spans="1:7" s="1" customFormat="1" ht="30" customHeight="1">
      <c r="A29" s="82">
        <f t="shared" si="0"/>
        <v>25</v>
      </c>
      <c r="B29" s="83"/>
      <c r="C29" s="84" t="s">
        <v>351</v>
      </c>
      <c r="D29" s="83" t="s">
        <v>60</v>
      </c>
      <c r="E29" s="86">
        <v>33</v>
      </c>
      <c r="F29" s="267"/>
      <c r="G29" s="115">
        <f t="shared" si="4"/>
        <v>0</v>
      </c>
    </row>
    <row r="30" spans="1:7" s="1" customFormat="1" ht="30" customHeight="1">
      <c r="A30" s="130">
        <f t="shared" si="0"/>
        <v>26</v>
      </c>
      <c r="B30" s="131" t="s">
        <v>356</v>
      </c>
      <c r="C30" s="132" t="s">
        <v>357</v>
      </c>
      <c r="D30" s="131" t="s">
        <v>19</v>
      </c>
      <c r="E30" s="133" t="s">
        <v>19</v>
      </c>
      <c r="F30" s="271" t="s">
        <v>19</v>
      </c>
      <c r="G30" s="134" t="s">
        <v>19</v>
      </c>
    </row>
    <row r="31" spans="1:7" s="1" customFormat="1" ht="30" customHeight="1">
      <c r="A31" s="120">
        <f t="shared" si="0"/>
        <v>27</v>
      </c>
      <c r="B31" s="93" t="s">
        <v>358</v>
      </c>
      <c r="C31" s="135" t="s">
        <v>359</v>
      </c>
      <c r="D31" s="93" t="s">
        <v>19</v>
      </c>
      <c r="E31" s="108" t="s">
        <v>19</v>
      </c>
      <c r="F31" s="272" t="s">
        <v>19</v>
      </c>
      <c r="G31" s="136" t="s">
        <v>19</v>
      </c>
    </row>
    <row r="32" spans="1:7" ht="30" customHeight="1">
      <c r="A32" s="82">
        <f t="shared" si="0"/>
        <v>28</v>
      </c>
      <c r="B32" s="83" t="s">
        <v>360</v>
      </c>
      <c r="C32" s="129" t="s">
        <v>361</v>
      </c>
      <c r="D32" s="83" t="s">
        <v>327</v>
      </c>
      <c r="E32" s="86">
        <f>7272.3+29485.4+29475.8+30668.1+2633.8+18900.7+18900.7+21724.7+34410.7+22519.5+51413.8+21724.7+
18900.7+235.3+743.3+493.7+563.9+718.4+599.4+1496.3+5171.7+4522.6+16503.5+32247.7+9316+18015.7+
355.2+1099.3+6902+1477.6+1392.4+1900.3+1476.7+49.3+9066.8+175*200</f>
        <v>457378</v>
      </c>
      <c r="F32" s="267"/>
      <c r="G32" s="115">
        <f t="shared" ref="G32:G33" si="5">ROUND(E32*F32,2)</f>
        <v>0</v>
      </c>
    </row>
    <row r="33" spans="1:7" ht="30" customHeight="1">
      <c r="A33" s="82">
        <f t="shared" si="0"/>
        <v>29</v>
      </c>
      <c r="B33" s="94" t="s">
        <v>456</v>
      </c>
      <c r="C33" s="138" t="s">
        <v>457</v>
      </c>
      <c r="D33" s="83" t="s">
        <v>327</v>
      </c>
      <c r="E33" s="86">
        <v>121</v>
      </c>
      <c r="F33" s="267"/>
      <c r="G33" s="115">
        <f t="shared" si="5"/>
        <v>0</v>
      </c>
    </row>
    <row r="34" spans="1:7" ht="30" customHeight="1">
      <c r="A34" s="130">
        <f t="shared" si="0"/>
        <v>30</v>
      </c>
      <c r="B34" s="131" t="s">
        <v>362</v>
      </c>
      <c r="C34" s="132" t="s">
        <v>363</v>
      </c>
      <c r="D34" s="131" t="s">
        <v>19</v>
      </c>
      <c r="E34" s="133" t="s">
        <v>19</v>
      </c>
      <c r="F34" s="271" t="s">
        <v>19</v>
      </c>
      <c r="G34" s="134" t="s">
        <v>19</v>
      </c>
    </row>
    <row r="35" spans="1:7" ht="30" customHeight="1">
      <c r="A35" s="120">
        <f t="shared" si="0"/>
        <v>31</v>
      </c>
      <c r="B35" s="93" t="s">
        <v>364</v>
      </c>
      <c r="C35" s="135" t="s">
        <v>365</v>
      </c>
      <c r="D35" s="93" t="s">
        <v>19</v>
      </c>
      <c r="E35" s="108" t="s">
        <v>19</v>
      </c>
      <c r="F35" s="272" t="s">
        <v>19</v>
      </c>
      <c r="G35" s="136" t="s">
        <v>19</v>
      </c>
    </row>
    <row r="36" spans="1:7" ht="30" customHeight="1">
      <c r="A36" s="82">
        <f t="shared" si="0"/>
        <v>32</v>
      </c>
      <c r="B36" s="83"/>
      <c r="C36" s="84" t="s">
        <v>458</v>
      </c>
      <c r="D36" s="83" t="s">
        <v>69</v>
      </c>
      <c r="E36" s="86">
        <f>192+192+192+291+177.6+424+192+192</f>
        <v>1852.6</v>
      </c>
      <c r="F36" s="267"/>
      <c r="G36" s="115">
        <f t="shared" ref="G36:G41" si="6">ROUND(E36*F36,2)</f>
        <v>0</v>
      </c>
    </row>
    <row r="37" spans="1:7" ht="30" customHeight="1">
      <c r="A37" s="82">
        <f t="shared" si="0"/>
        <v>33</v>
      </c>
      <c r="B37" s="83"/>
      <c r="C37" s="84" t="s">
        <v>459</v>
      </c>
      <c r="D37" s="83" t="s">
        <v>69</v>
      </c>
      <c r="E37" s="86">
        <f>273.8+278.5+292.4</f>
        <v>844.7</v>
      </c>
      <c r="F37" s="267"/>
      <c r="G37" s="115">
        <f t="shared" si="6"/>
        <v>0</v>
      </c>
    </row>
    <row r="38" spans="1:7" ht="30" customHeight="1">
      <c r="A38" s="82">
        <f t="shared" si="0"/>
        <v>34</v>
      </c>
      <c r="B38" s="83"/>
      <c r="C38" s="84" t="s">
        <v>460</v>
      </c>
      <c r="D38" s="83" t="s">
        <v>69</v>
      </c>
      <c r="E38" s="86">
        <v>37</v>
      </c>
      <c r="F38" s="267"/>
      <c r="G38" s="115">
        <f t="shared" si="6"/>
        <v>0</v>
      </c>
    </row>
    <row r="39" spans="1:7" ht="30" customHeight="1">
      <c r="A39" s="82">
        <f t="shared" si="0"/>
        <v>35</v>
      </c>
      <c r="B39" s="83"/>
      <c r="C39" s="84" t="s">
        <v>461</v>
      </c>
      <c r="D39" s="83" t="s">
        <v>69</v>
      </c>
      <c r="E39" s="246">
        <f>21.4+1.6+5.6+3.3+4.2+5.3+4.3+10+36.6+33.6+121.8+243.12+63.5+125.1</f>
        <v>679.42</v>
      </c>
      <c r="F39" s="267"/>
      <c r="G39" s="115">
        <f t="shared" si="6"/>
        <v>0</v>
      </c>
    </row>
    <row r="40" spans="1:7" ht="30" customHeight="1">
      <c r="A40" s="82">
        <f t="shared" si="0"/>
        <v>36</v>
      </c>
      <c r="B40" s="83"/>
      <c r="C40" s="84" t="s">
        <v>823</v>
      </c>
      <c r="D40" s="83" t="s">
        <v>69</v>
      </c>
      <c r="E40" s="86">
        <f>3.2+11.9+82.6+18.9+17.5+23.7+18.9</f>
        <v>176.7</v>
      </c>
      <c r="F40" s="267"/>
      <c r="G40" s="115">
        <f t="shared" si="6"/>
        <v>0</v>
      </c>
    </row>
    <row r="41" spans="1:7" ht="30" customHeight="1">
      <c r="A41" s="82">
        <f t="shared" si="0"/>
        <v>37</v>
      </c>
      <c r="B41" s="83"/>
      <c r="C41" s="84" t="s">
        <v>462</v>
      </c>
      <c r="D41" s="83" t="s">
        <v>69</v>
      </c>
      <c r="E41" s="86">
        <v>108.5</v>
      </c>
      <c r="F41" s="267"/>
      <c r="G41" s="115">
        <f t="shared" si="6"/>
        <v>0</v>
      </c>
    </row>
    <row r="42" spans="1:7" ht="30" customHeight="1">
      <c r="A42" s="120">
        <f t="shared" si="0"/>
        <v>38</v>
      </c>
      <c r="B42" s="93" t="s">
        <v>368</v>
      </c>
      <c r="C42" s="135" t="s">
        <v>369</v>
      </c>
      <c r="D42" s="93" t="s">
        <v>19</v>
      </c>
      <c r="E42" s="108" t="s">
        <v>19</v>
      </c>
      <c r="F42" s="272" t="s">
        <v>19</v>
      </c>
      <c r="G42" s="136" t="s">
        <v>19</v>
      </c>
    </row>
    <row r="43" spans="1:7" ht="30" customHeight="1">
      <c r="A43" s="82">
        <f t="shared" si="0"/>
        <v>39</v>
      </c>
      <c r="B43" s="83"/>
      <c r="C43" s="84" t="s">
        <v>370</v>
      </c>
      <c r="D43" s="83" t="s">
        <v>69</v>
      </c>
      <c r="E43" s="86">
        <v>294</v>
      </c>
      <c r="F43" s="267"/>
      <c r="G43" s="115">
        <f t="shared" ref="G43:G44" si="7">ROUND(E43*F43,2)</f>
        <v>0</v>
      </c>
    </row>
    <row r="44" spans="1:7" ht="30" customHeight="1">
      <c r="A44" s="137">
        <f t="shared" si="0"/>
        <v>40</v>
      </c>
      <c r="B44" s="94"/>
      <c r="C44" s="138" t="s">
        <v>371</v>
      </c>
      <c r="D44" s="83" t="s">
        <v>69</v>
      </c>
      <c r="E44" s="95">
        <v>108</v>
      </c>
      <c r="F44" s="267"/>
      <c r="G44" s="115">
        <f t="shared" si="7"/>
        <v>0</v>
      </c>
    </row>
    <row r="45" spans="1:7" ht="30" customHeight="1">
      <c r="A45" s="143">
        <f t="shared" si="0"/>
        <v>41</v>
      </c>
      <c r="B45" s="144" t="s">
        <v>372</v>
      </c>
      <c r="C45" s="145" t="s">
        <v>373</v>
      </c>
      <c r="D45" s="93" t="s">
        <v>19</v>
      </c>
      <c r="E45" s="146" t="s">
        <v>19</v>
      </c>
      <c r="F45" s="272" t="s">
        <v>19</v>
      </c>
      <c r="G45" s="147" t="s">
        <v>19</v>
      </c>
    </row>
    <row r="46" spans="1:7" ht="30" customHeight="1">
      <c r="A46" s="137">
        <f t="shared" si="0"/>
        <v>42</v>
      </c>
      <c r="B46" s="44" t="s">
        <v>374</v>
      </c>
      <c r="C46" s="148" t="s">
        <v>375</v>
      </c>
      <c r="D46" s="44" t="s">
        <v>35</v>
      </c>
      <c r="E46" s="95">
        <v>81</v>
      </c>
      <c r="F46" s="267"/>
      <c r="G46" s="115">
        <f t="shared" ref="G46:G47" si="8">ROUND(E46*F46,2)</f>
        <v>0</v>
      </c>
    </row>
    <row r="47" spans="1:7" ht="30" customHeight="1">
      <c r="A47" s="137">
        <f t="shared" si="0"/>
        <v>43</v>
      </c>
      <c r="B47" s="44" t="s">
        <v>463</v>
      </c>
      <c r="C47" s="148" t="s">
        <v>464</v>
      </c>
      <c r="D47" s="44" t="s">
        <v>35</v>
      </c>
      <c r="E47" s="95">
        <f>95+79+54+54+34</f>
        <v>316</v>
      </c>
      <c r="F47" s="267"/>
      <c r="G47" s="115">
        <f t="shared" si="8"/>
        <v>0</v>
      </c>
    </row>
    <row r="48" spans="1:7" ht="30" customHeight="1">
      <c r="A48" s="155">
        <f t="shared" si="0"/>
        <v>44</v>
      </c>
      <c r="B48" s="131" t="s">
        <v>465</v>
      </c>
      <c r="C48" s="132" t="s">
        <v>466</v>
      </c>
      <c r="D48" s="131" t="s">
        <v>19</v>
      </c>
      <c r="E48" s="133" t="s">
        <v>19</v>
      </c>
      <c r="F48" s="271" t="s">
        <v>19</v>
      </c>
      <c r="G48" s="134" t="s">
        <v>19</v>
      </c>
    </row>
    <row r="49" spans="1:7" ht="30" customHeight="1">
      <c r="A49" s="120">
        <f t="shared" si="0"/>
        <v>45</v>
      </c>
      <c r="B49" s="93" t="s">
        <v>467</v>
      </c>
      <c r="C49" s="121" t="s">
        <v>468</v>
      </c>
      <c r="D49" s="93" t="s">
        <v>19</v>
      </c>
      <c r="E49" s="108" t="s">
        <v>19</v>
      </c>
      <c r="F49" s="272" t="s">
        <v>19</v>
      </c>
      <c r="G49" s="136" t="s">
        <v>19</v>
      </c>
    </row>
    <row r="50" spans="1:7" ht="30" customHeight="1">
      <c r="A50" s="82">
        <f t="shared" si="0"/>
        <v>46</v>
      </c>
      <c r="B50" s="83" t="s">
        <v>469</v>
      </c>
      <c r="C50" s="84" t="s">
        <v>470</v>
      </c>
      <c r="D50" s="83" t="s">
        <v>19</v>
      </c>
      <c r="E50" s="86" t="s">
        <v>19</v>
      </c>
      <c r="F50" s="267" t="s">
        <v>19</v>
      </c>
      <c r="G50" s="139" t="s">
        <v>19</v>
      </c>
    </row>
    <row r="51" spans="1:7" ht="30" customHeight="1">
      <c r="A51" s="82">
        <f t="shared" si="0"/>
        <v>47</v>
      </c>
      <c r="B51" s="83"/>
      <c r="C51" s="84" t="s">
        <v>471</v>
      </c>
      <c r="D51" s="83" t="s">
        <v>327</v>
      </c>
      <c r="E51" s="86">
        <v>5106</v>
      </c>
      <c r="F51" s="267"/>
      <c r="G51" s="115">
        <f t="shared" ref="G51:G52" si="9">ROUND(E51*F51,2)</f>
        <v>0</v>
      </c>
    </row>
    <row r="52" spans="1:7" ht="30" customHeight="1">
      <c r="A52" s="82">
        <f t="shared" si="0"/>
        <v>48</v>
      </c>
      <c r="B52" s="83"/>
      <c r="C52" s="84" t="s">
        <v>472</v>
      </c>
      <c r="D52" s="83" t="s">
        <v>327</v>
      </c>
      <c r="E52" s="86">
        <v>28561</v>
      </c>
      <c r="F52" s="267"/>
      <c r="G52" s="115">
        <f t="shared" si="9"/>
        <v>0</v>
      </c>
    </row>
    <row r="53" spans="1:7" ht="30" customHeight="1">
      <c r="A53" s="82">
        <f t="shared" si="0"/>
        <v>49</v>
      </c>
      <c r="B53" s="93" t="s">
        <v>473</v>
      </c>
      <c r="C53" s="121" t="s">
        <v>474</v>
      </c>
      <c r="D53" s="93" t="s">
        <v>19</v>
      </c>
      <c r="E53" s="108" t="s">
        <v>19</v>
      </c>
      <c r="F53" s="272" t="s">
        <v>19</v>
      </c>
      <c r="G53" s="136" t="s">
        <v>19</v>
      </c>
    </row>
    <row r="54" spans="1:7" ht="30" customHeight="1">
      <c r="A54" s="82">
        <f t="shared" si="0"/>
        <v>50</v>
      </c>
      <c r="B54" s="83" t="s">
        <v>475</v>
      </c>
      <c r="C54" s="129" t="s">
        <v>476</v>
      </c>
      <c r="D54" s="83" t="s">
        <v>477</v>
      </c>
      <c r="E54" s="86">
        <f>(E51+E52)/1000</f>
        <v>33.67</v>
      </c>
      <c r="F54" s="267"/>
      <c r="G54" s="115">
        <f t="shared" ref="G54:G55" si="10">ROUND(E54*F54,2)</f>
        <v>0</v>
      </c>
    </row>
    <row r="55" spans="1:7" ht="30" customHeight="1">
      <c r="A55" s="82">
        <f t="shared" si="0"/>
        <v>51</v>
      </c>
      <c r="B55" s="94" t="s">
        <v>478</v>
      </c>
      <c r="C55" s="129" t="s">
        <v>479</v>
      </c>
      <c r="D55" s="83" t="s">
        <v>477</v>
      </c>
      <c r="E55" s="86">
        <f>(E51+E52)/1000</f>
        <v>33.67</v>
      </c>
      <c r="F55" s="267"/>
      <c r="G55" s="115">
        <f t="shared" si="10"/>
        <v>0</v>
      </c>
    </row>
    <row r="56" spans="1:7" ht="30" customHeight="1">
      <c r="A56" s="130">
        <f t="shared" si="0"/>
        <v>52</v>
      </c>
      <c r="B56" s="131" t="s">
        <v>376</v>
      </c>
      <c r="C56" s="132" t="s">
        <v>377</v>
      </c>
      <c r="D56" s="131" t="s">
        <v>19</v>
      </c>
      <c r="E56" s="133" t="s">
        <v>19</v>
      </c>
      <c r="F56" s="271" t="s">
        <v>19</v>
      </c>
      <c r="G56" s="134" t="s">
        <v>19</v>
      </c>
    </row>
    <row r="57" spans="1:7" ht="30" customHeight="1">
      <c r="A57" s="149">
        <f t="shared" si="0"/>
        <v>53</v>
      </c>
      <c r="B57" s="144" t="s">
        <v>378</v>
      </c>
      <c r="C57" s="121" t="s">
        <v>379</v>
      </c>
      <c r="D57" s="93" t="s">
        <v>19</v>
      </c>
      <c r="E57" s="108" t="s">
        <v>19</v>
      </c>
      <c r="F57" s="272" t="s">
        <v>19</v>
      </c>
      <c r="G57" s="136" t="s">
        <v>19</v>
      </c>
    </row>
    <row r="58" spans="1:7" ht="30" customHeight="1">
      <c r="A58" s="82">
        <f t="shared" si="0"/>
        <v>54</v>
      </c>
      <c r="B58" s="83" t="s">
        <v>380</v>
      </c>
      <c r="C58" s="84" t="s">
        <v>381</v>
      </c>
      <c r="D58" s="83" t="s">
        <v>41</v>
      </c>
      <c r="E58" s="86">
        <v>3900</v>
      </c>
      <c r="F58" s="267"/>
      <c r="G58" s="115">
        <f t="shared" ref="G58" si="11">ROUND(E58*F58,2)</f>
        <v>0</v>
      </c>
    </row>
    <row r="59" spans="1:7" ht="30" customHeight="1">
      <c r="A59" s="153">
        <f t="shared" si="0"/>
        <v>55</v>
      </c>
      <c r="B59" s="144" t="s">
        <v>382</v>
      </c>
      <c r="C59" s="121" t="s">
        <v>383</v>
      </c>
      <c r="D59" s="93" t="s">
        <v>19</v>
      </c>
      <c r="E59" s="108" t="s">
        <v>19</v>
      </c>
      <c r="F59" s="272" t="s">
        <v>19</v>
      </c>
      <c r="G59" s="136" t="s">
        <v>19</v>
      </c>
    </row>
    <row r="60" spans="1:7" ht="30" customHeight="1">
      <c r="A60" s="154">
        <f t="shared" si="0"/>
        <v>56</v>
      </c>
      <c r="B60" s="94" t="s">
        <v>384</v>
      </c>
      <c r="C60" s="84" t="s">
        <v>385</v>
      </c>
      <c r="D60" s="83" t="s">
        <v>41</v>
      </c>
      <c r="E60" s="86">
        <v>2165</v>
      </c>
      <c r="F60" s="267"/>
      <c r="G60" s="115">
        <f t="shared" ref="G60" si="12">ROUND(E60*F60,2)</f>
        <v>0</v>
      </c>
    </row>
    <row r="61" spans="1:7" ht="30" customHeight="1">
      <c r="A61" s="155">
        <f t="shared" si="0"/>
        <v>57</v>
      </c>
      <c r="B61" s="131" t="s">
        <v>394</v>
      </c>
      <c r="C61" s="132" t="s">
        <v>395</v>
      </c>
      <c r="D61" s="131" t="s">
        <v>19</v>
      </c>
      <c r="E61" s="133" t="s">
        <v>19</v>
      </c>
      <c r="F61" s="271" t="s">
        <v>19</v>
      </c>
      <c r="G61" s="134" t="s">
        <v>19</v>
      </c>
    </row>
    <row r="62" spans="1:7" ht="30" customHeight="1">
      <c r="A62" s="120">
        <f t="shared" si="0"/>
        <v>58</v>
      </c>
      <c r="B62" s="93" t="s">
        <v>396</v>
      </c>
      <c r="C62" s="135" t="s">
        <v>397</v>
      </c>
      <c r="D62" s="93" t="s">
        <v>19</v>
      </c>
      <c r="E62" s="108" t="s">
        <v>19</v>
      </c>
      <c r="F62" s="272" t="s">
        <v>19</v>
      </c>
      <c r="G62" s="136" t="s">
        <v>19</v>
      </c>
    </row>
    <row r="63" spans="1:7" ht="30" customHeight="1">
      <c r="A63" s="82">
        <f t="shared" si="0"/>
        <v>59</v>
      </c>
      <c r="B63" s="83" t="s">
        <v>398</v>
      </c>
      <c r="C63" s="84" t="s">
        <v>399</v>
      </c>
      <c r="D63" s="83" t="s">
        <v>19</v>
      </c>
      <c r="E63" s="86" t="s">
        <v>19</v>
      </c>
      <c r="F63" s="267" t="s">
        <v>19</v>
      </c>
      <c r="G63" s="139" t="s">
        <v>19</v>
      </c>
    </row>
    <row r="64" spans="1:7" ht="30" customHeight="1">
      <c r="A64" s="82">
        <f t="shared" si="0"/>
        <v>60</v>
      </c>
      <c r="B64" s="83"/>
      <c r="C64" s="84" t="s">
        <v>400</v>
      </c>
      <c r="D64" s="83" t="s">
        <v>53</v>
      </c>
      <c r="E64" s="86">
        <f>487.5+138.6</f>
        <v>626.1</v>
      </c>
      <c r="F64" s="267"/>
      <c r="G64" s="115">
        <f t="shared" ref="G64" si="13">ROUND(E64*F64,2)</f>
        <v>0</v>
      </c>
    </row>
    <row r="65" spans="1:7" ht="30" customHeight="1">
      <c r="A65" s="82">
        <f t="shared" si="0"/>
        <v>61</v>
      </c>
      <c r="B65" s="83"/>
      <c r="C65" s="84" t="s">
        <v>824</v>
      </c>
      <c r="D65" s="83" t="s">
        <v>53</v>
      </c>
      <c r="E65" s="86">
        <v>626.1</v>
      </c>
      <c r="F65" s="267"/>
      <c r="G65" s="115">
        <f t="shared" ref="G65" si="14">ROUND(E65*F65,2)</f>
        <v>0</v>
      </c>
    </row>
    <row r="66" spans="1:7" ht="30" customHeight="1">
      <c r="A66" s="130">
        <f t="shared" si="0"/>
        <v>62</v>
      </c>
      <c r="B66" s="131" t="s">
        <v>403</v>
      </c>
      <c r="C66" s="132" t="s">
        <v>404</v>
      </c>
      <c r="D66" s="131" t="s">
        <v>19</v>
      </c>
      <c r="E66" s="133" t="s">
        <v>19</v>
      </c>
      <c r="F66" s="271" t="s">
        <v>19</v>
      </c>
      <c r="G66" s="134" t="s">
        <v>19</v>
      </c>
    </row>
    <row r="67" spans="1:7" ht="30" customHeight="1">
      <c r="A67" s="120">
        <f t="shared" si="0"/>
        <v>63</v>
      </c>
      <c r="B67" s="93" t="s">
        <v>405</v>
      </c>
      <c r="C67" s="135" t="s">
        <v>406</v>
      </c>
      <c r="D67" s="93" t="s">
        <v>19</v>
      </c>
      <c r="E67" s="108" t="s">
        <v>19</v>
      </c>
      <c r="F67" s="272" t="s">
        <v>19</v>
      </c>
      <c r="G67" s="136" t="s">
        <v>19</v>
      </c>
    </row>
    <row r="68" spans="1:7" ht="30" customHeight="1">
      <c r="A68" s="82">
        <f t="shared" si="0"/>
        <v>64</v>
      </c>
      <c r="B68" s="83" t="s">
        <v>407</v>
      </c>
      <c r="C68" s="129" t="s">
        <v>408</v>
      </c>
      <c r="D68" s="83" t="s">
        <v>53</v>
      </c>
      <c r="E68" s="86">
        <v>450.8</v>
      </c>
      <c r="F68" s="267"/>
      <c r="G68" s="115">
        <f t="shared" ref="G68" si="15">ROUND(E68*F68,2)</f>
        <v>0</v>
      </c>
    </row>
    <row r="69" spans="1:7" ht="30" customHeight="1">
      <c r="A69" s="155">
        <f t="shared" si="0"/>
        <v>65</v>
      </c>
      <c r="B69" s="131" t="s">
        <v>409</v>
      </c>
      <c r="C69" s="132" t="s">
        <v>410</v>
      </c>
      <c r="D69" s="131" t="s">
        <v>19</v>
      </c>
      <c r="E69" s="133" t="s">
        <v>19</v>
      </c>
      <c r="F69" s="271" t="s">
        <v>19</v>
      </c>
      <c r="G69" s="134" t="s">
        <v>19</v>
      </c>
    </row>
    <row r="70" spans="1:7" ht="30" customHeight="1">
      <c r="A70" s="120">
        <f t="shared" ref="A70:A83" si="16">A69+1</f>
        <v>66</v>
      </c>
      <c r="B70" s="93" t="s">
        <v>411</v>
      </c>
      <c r="C70" s="135" t="s">
        <v>412</v>
      </c>
      <c r="D70" s="93" t="s">
        <v>19</v>
      </c>
      <c r="E70" s="108" t="s">
        <v>19</v>
      </c>
      <c r="F70" s="272" t="s">
        <v>19</v>
      </c>
      <c r="G70" s="136" t="s">
        <v>19</v>
      </c>
    </row>
    <row r="71" spans="1:7" ht="30" customHeight="1">
      <c r="A71" s="82">
        <f t="shared" si="16"/>
        <v>67</v>
      </c>
      <c r="B71" s="83" t="s">
        <v>416</v>
      </c>
      <c r="C71" s="129" t="s">
        <v>417</v>
      </c>
      <c r="D71" s="83" t="s">
        <v>19</v>
      </c>
      <c r="E71" s="86" t="s">
        <v>19</v>
      </c>
      <c r="F71" s="267" t="s">
        <v>19</v>
      </c>
      <c r="G71" s="139" t="s">
        <v>19</v>
      </c>
    </row>
    <row r="72" spans="1:7" ht="30" customHeight="1">
      <c r="A72" s="82">
        <f t="shared" si="16"/>
        <v>68</v>
      </c>
      <c r="B72" s="83"/>
      <c r="C72" s="129" t="s">
        <v>418</v>
      </c>
      <c r="D72" s="83" t="s">
        <v>53</v>
      </c>
      <c r="E72" s="86">
        <v>213.2</v>
      </c>
      <c r="F72" s="267"/>
      <c r="G72" s="115">
        <f t="shared" ref="G72" si="17">ROUND(E72*F72,2)</f>
        <v>0</v>
      </c>
    </row>
    <row r="73" spans="1:7" ht="30" customHeight="1">
      <c r="A73" s="82">
        <f t="shared" si="16"/>
        <v>69</v>
      </c>
      <c r="B73" s="83" t="s">
        <v>480</v>
      </c>
      <c r="C73" s="84" t="s">
        <v>481</v>
      </c>
      <c r="D73" s="83" t="s">
        <v>19</v>
      </c>
      <c r="E73" s="86" t="s">
        <v>19</v>
      </c>
      <c r="F73" s="267" t="s">
        <v>19</v>
      </c>
      <c r="G73" s="139" t="s">
        <v>19</v>
      </c>
    </row>
    <row r="74" spans="1:7" ht="30" customHeight="1">
      <c r="A74" s="82">
        <f t="shared" si="16"/>
        <v>70</v>
      </c>
      <c r="B74" s="83"/>
      <c r="C74" s="84" t="s">
        <v>482</v>
      </c>
      <c r="D74" s="83" t="s">
        <v>53</v>
      </c>
      <c r="E74" s="86">
        <v>346.1</v>
      </c>
      <c r="F74" s="267"/>
      <c r="G74" s="115">
        <f t="shared" ref="G74:G76" si="18">ROUND(E74*F74,2)</f>
        <v>0</v>
      </c>
    </row>
    <row r="75" spans="1:7" ht="30" customHeight="1">
      <c r="A75" s="82">
        <f t="shared" si="16"/>
        <v>71</v>
      </c>
      <c r="B75" s="83"/>
      <c r="C75" s="84" t="s">
        <v>483</v>
      </c>
      <c r="D75" s="83" t="s">
        <v>53</v>
      </c>
      <c r="E75" s="86">
        <v>259</v>
      </c>
      <c r="F75" s="267"/>
      <c r="G75" s="115">
        <f t="shared" si="18"/>
        <v>0</v>
      </c>
    </row>
    <row r="76" spans="1:7" ht="30" customHeight="1">
      <c r="A76" s="82">
        <f t="shared" si="16"/>
        <v>72</v>
      </c>
      <c r="B76" s="83"/>
      <c r="C76" s="84" t="s">
        <v>484</v>
      </c>
      <c r="D76" s="83" t="s">
        <v>53</v>
      </c>
      <c r="E76" s="86">
        <v>36.6</v>
      </c>
      <c r="F76" s="267"/>
      <c r="G76" s="115">
        <f t="shared" si="18"/>
        <v>0</v>
      </c>
    </row>
    <row r="77" spans="1:7" ht="30" customHeight="1">
      <c r="A77" s="130">
        <f t="shared" si="16"/>
        <v>73</v>
      </c>
      <c r="B77" s="131" t="s">
        <v>419</v>
      </c>
      <c r="C77" s="132" t="s">
        <v>420</v>
      </c>
      <c r="D77" s="131" t="s">
        <v>19</v>
      </c>
      <c r="E77" s="133" t="s">
        <v>19</v>
      </c>
      <c r="F77" s="271" t="s">
        <v>19</v>
      </c>
      <c r="G77" s="134" t="s">
        <v>19</v>
      </c>
    </row>
    <row r="78" spans="1:7" ht="30" customHeight="1">
      <c r="A78" s="120">
        <f t="shared" si="16"/>
        <v>74</v>
      </c>
      <c r="B78" s="93" t="s">
        <v>421</v>
      </c>
      <c r="C78" s="135" t="s">
        <v>422</v>
      </c>
      <c r="D78" s="93" t="s">
        <v>19</v>
      </c>
      <c r="E78" s="108" t="s">
        <v>19</v>
      </c>
      <c r="F78" s="272" t="s">
        <v>19</v>
      </c>
      <c r="G78" s="136" t="s">
        <v>19</v>
      </c>
    </row>
    <row r="79" spans="1:7" ht="30" customHeight="1">
      <c r="A79" s="82">
        <f t="shared" si="16"/>
        <v>75</v>
      </c>
      <c r="B79" s="83" t="s">
        <v>425</v>
      </c>
      <c r="C79" s="84" t="s">
        <v>426</v>
      </c>
      <c r="D79" s="83" t="s">
        <v>41</v>
      </c>
      <c r="E79" s="86">
        <v>1156</v>
      </c>
      <c r="F79" s="267"/>
      <c r="G79" s="115">
        <f t="shared" ref="G79:G83" si="19">ROUND(E79*F79,2)</f>
        <v>0</v>
      </c>
    </row>
    <row r="80" spans="1:7" ht="30" customHeight="1">
      <c r="A80" s="82">
        <f t="shared" si="16"/>
        <v>76</v>
      </c>
      <c r="B80" s="44" t="s">
        <v>429</v>
      </c>
      <c r="C80" s="58" t="s">
        <v>430</v>
      </c>
      <c r="D80" s="44" t="s">
        <v>35</v>
      </c>
      <c r="E80" s="86">
        <f>8</f>
        <v>8</v>
      </c>
      <c r="F80" s="267"/>
      <c r="G80" s="115">
        <f t="shared" si="19"/>
        <v>0</v>
      </c>
    </row>
    <row r="81" spans="1:7" ht="30" customHeight="1">
      <c r="A81" s="82">
        <f t="shared" si="16"/>
        <v>77</v>
      </c>
      <c r="B81" s="44" t="s">
        <v>431</v>
      </c>
      <c r="C81" s="58" t="s">
        <v>432</v>
      </c>
      <c r="D81" s="44" t="s">
        <v>35</v>
      </c>
      <c r="E81" s="86">
        <v>2</v>
      </c>
      <c r="F81" s="267"/>
      <c r="G81" s="115">
        <f t="shared" si="19"/>
        <v>0</v>
      </c>
    </row>
    <row r="82" spans="1:7" ht="30" customHeight="1">
      <c r="A82" s="82">
        <f t="shared" si="16"/>
        <v>78</v>
      </c>
      <c r="B82" s="29" t="s">
        <v>485</v>
      </c>
      <c r="C82" s="28" t="s">
        <v>486</v>
      </c>
      <c r="D82" s="83" t="s">
        <v>60</v>
      </c>
      <c r="E82" s="86">
        <v>2</v>
      </c>
      <c r="F82" s="267"/>
      <c r="G82" s="115">
        <f t="shared" si="19"/>
        <v>0</v>
      </c>
    </row>
    <row r="83" spans="1:7" ht="30" customHeight="1" thickBot="1">
      <c r="A83" s="158">
        <f t="shared" si="16"/>
        <v>79</v>
      </c>
      <c r="B83" s="170" t="s">
        <v>487</v>
      </c>
      <c r="C83" s="171" t="s">
        <v>488</v>
      </c>
      <c r="D83" s="159" t="s">
        <v>41</v>
      </c>
      <c r="E83" s="161">
        <v>2350</v>
      </c>
      <c r="F83" s="267"/>
      <c r="G83" s="115">
        <f t="shared" si="19"/>
        <v>0</v>
      </c>
    </row>
    <row r="84" spans="1:7" ht="30" customHeight="1" thickBot="1">
      <c r="A84" s="345" t="s">
        <v>24</v>
      </c>
      <c r="B84" s="346"/>
      <c r="C84" s="346"/>
      <c r="D84" s="346"/>
      <c r="E84" s="346"/>
      <c r="F84" s="356"/>
      <c r="G84" s="14">
        <f>SUM(G5:G83)</f>
        <v>0</v>
      </c>
    </row>
    <row r="88" spans="1:7">
      <c r="D88" s="266"/>
      <c r="G88" s="16"/>
    </row>
  </sheetData>
  <mergeCells count="9">
    <mergeCell ref="A84:F84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6"/>
  <sheetViews>
    <sheetView view="pageBreakPreview" zoomScale="60" zoomScaleNormal="90" workbookViewId="0">
      <pane xSplit="5" ySplit="2" topLeftCell="F38" activePane="bottomRight" state="frozen"/>
      <selection pane="topRight" activeCell="F1" sqref="F1"/>
      <selection pane="bottomLeft" activeCell="A3" sqref="A3"/>
      <selection pane="bottomRight" activeCell="G46" sqref="G46"/>
    </sheetView>
  </sheetViews>
  <sheetFormatPr defaultColWidth="9.28515625" defaultRowHeight="12.75"/>
  <cols>
    <col min="1" max="1" width="7" style="15" customWidth="1"/>
    <col min="2" max="2" width="15.28515625" style="15" customWidth="1"/>
    <col min="3" max="3" width="41.7109375" style="16" customWidth="1"/>
    <col min="4" max="4" width="10.7109375" style="15" customWidth="1"/>
    <col min="5" max="5" width="10.7109375" style="32" customWidth="1"/>
    <col min="6" max="7" width="14.7109375" style="32" customWidth="1"/>
    <col min="8" max="16384" width="9.28515625" style="9"/>
  </cols>
  <sheetData>
    <row r="1" spans="1:7" ht="123.75" customHeight="1" thickBot="1">
      <c r="A1" s="357" t="str">
        <f>ZZK!A1</f>
        <v>ROZBUDOWA ULIC PRZEJAZD I ZYGMUNTA KRASIŃSKIEGO, TJ. DROGI POWIATOWEJ NR 2284W OD SKRZYŻOWANIA Z ULICAMI  JANA III SOBIESKIEGO I STEFANA OKRZEI DO SKRZYŻOWANIA Z ULICĄ BARTOSZA GŁOWACKIEGO W SULEJÓWKU W RAMACH ZADANIA:
BUDOWA TUNELU DROGOWEGO W KM 21,050 LINII KOLEJOWEJ NR 2 WARSZAWA ZACHODNIA – TERESPOL NA  SKRZYŻOWANIU Z DROGĄ POWIATOWĄ  NR 2284W W MIEŚCIE SULEJÓWEK</v>
      </c>
      <c r="B1" s="358"/>
      <c r="C1" s="358"/>
      <c r="D1" s="358"/>
      <c r="E1" s="358"/>
      <c r="F1" s="358"/>
      <c r="G1" s="359"/>
    </row>
    <row r="2" spans="1:7" ht="30" customHeight="1" thickBot="1">
      <c r="A2" s="338" t="s">
        <v>203</v>
      </c>
      <c r="B2" s="339"/>
      <c r="C2" s="339"/>
      <c r="D2" s="339"/>
      <c r="E2" s="339"/>
      <c r="F2" s="339"/>
      <c r="G2" s="340"/>
    </row>
    <row r="3" spans="1:7" ht="15.75" customHeight="1">
      <c r="A3" s="382" t="s">
        <v>8</v>
      </c>
      <c r="B3" s="384" t="s">
        <v>13</v>
      </c>
      <c r="C3" s="386" t="s">
        <v>9</v>
      </c>
      <c r="D3" s="388" t="s">
        <v>14</v>
      </c>
      <c r="E3" s="389"/>
      <c r="F3" s="390" t="s">
        <v>15</v>
      </c>
      <c r="G3" s="392" t="s">
        <v>16</v>
      </c>
    </row>
    <row r="4" spans="1:7" ht="15.75" customHeight="1">
      <c r="A4" s="383"/>
      <c r="B4" s="385"/>
      <c r="C4" s="387"/>
      <c r="D4" s="68" t="s">
        <v>17</v>
      </c>
      <c r="E4" s="69" t="s">
        <v>18</v>
      </c>
      <c r="F4" s="391"/>
      <c r="G4" s="393"/>
    </row>
    <row r="5" spans="1:7" ht="30" customHeight="1">
      <c r="A5" s="70">
        <v>1</v>
      </c>
      <c r="B5" s="71" t="s">
        <v>204</v>
      </c>
      <c r="C5" s="72" t="s">
        <v>205</v>
      </c>
      <c r="D5" s="73" t="s">
        <v>19</v>
      </c>
      <c r="E5" s="73" t="s">
        <v>19</v>
      </c>
      <c r="F5" s="74" t="s">
        <v>19</v>
      </c>
      <c r="G5" s="75" t="s">
        <v>19</v>
      </c>
    </row>
    <row r="6" spans="1:7" ht="149.25" customHeight="1">
      <c r="A6" s="76">
        <f t="shared" ref="A6:A45" si="0">A5+1</f>
        <v>2</v>
      </c>
      <c r="B6" s="68"/>
      <c r="C6" s="58" t="s">
        <v>801</v>
      </c>
      <c r="D6" s="78" t="s">
        <v>60</v>
      </c>
      <c r="E6" s="78">
        <v>1</v>
      </c>
      <c r="F6" s="86"/>
      <c r="G6" s="115">
        <f t="shared" ref="G6" si="1">ROUND(E6*F6,2)</f>
        <v>0</v>
      </c>
    </row>
    <row r="7" spans="1:7" ht="30" customHeight="1">
      <c r="A7" s="70">
        <f t="shared" si="0"/>
        <v>3</v>
      </c>
      <c r="B7" s="71" t="s">
        <v>206</v>
      </c>
      <c r="C7" s="72" t="s">
        <v>207</v>
      </c>
      <c r="D7" s="73" t="s">
        <v>19</v>
      </c>
      <c r="E7" s="73" t="s">
        <v>19</v>
      </c>
      <c r="F7" s="73" t="s">
        <v>19</v>
      </c>
      <c r="G7" s="75" t="s">
        <v>19</v>
      </c>
    </row>
    <row r="8" spans="1:7" ht="162.75" customHeight="1">
      <c r="A8" s="80">
        <f t="shared" si="0"/>
        <v>4</v>
      </c>
      <c r="B8" s="78"/>
      <c r="C8" s="58" t="s">
        <v>208</v>
      </c>
      <c r="D8" s="78" t="s">
        <v>209</v>
      </c>
      <c r="E8" s="81">
        <v>0.66</v>
      </c>
      <c r="F8" s="86"/>
      <c r="G8" s="115">
        <f t="shared" ref="G8:G11" si="2">ROUND(E8*F8,2)</f>
        <v>0</v>
      </c>
    </row>
    <row r="9" spans="1:7" ht="149.25" customHeight="1">
      <c r="A9" s="80">
        <f t="shared" si="0"/>
        <v>5</v>
      </c>
      <c r="B9" s="78"/>
      <c r="C9" s="58" t="s">
        <v>210</v>
      </c>
      <c r="D9" s="78" t="s">
        <v>60</v>
      </c>
      <c r="E9" s="78">
        <v>4</v>
      </c>
      <c r="F9" s="86"/>
      <c r="G9" s="115">
        <f t="shared" si="2"/>
        <v>0</v>
      </c>
    </row>
    <row r="10" spans="1:7" ht="147.75" customHeight="1">
      <c r="A10" s="82">
        <f t="shared" si="0"/>
        <v>6</v>
      </c>
      <c r="B10" s="83"/>
      <c r="C10" s="84" t="s">
        <v>211</v>
      </c>
      <c r="D10" s="83" t="s">
        <v>172</v>
      </c>
      <c r="E10" s="85">
        <v>1136</v>
      </c>
      <c r="F10" s="86"/>
      <c r="G10" s="115">
        <f t="shared" si="2"/>
        <v>0</v>
      </c>
    </row>
    <row r="11" spans="1:7" ht="145.5" customHeight="1">
      <c r="A11" s="82">
        <f t="shared" si="0"/>
        <v>7</v>
      </c>
      <c r="B11" s="83"/>
      <c r="C11" s="84" t="s">
        <v>212</v>
      </c>
      <c r="D11" s="83" t="s">
        <v>53</v>
      </c>
      <c r="E11" s="88">
        <v>74.72</v>
      </c>
      <c r="F11" s="86"/>
      <c r="G11" s="115">
        <f t="shared" si="2"/>
        <v>0</v>
      </c>
    </row>
    <row r="12" spans="1:7" ht="30" customHeight="1">
      <c r="A12" s="70">
        <f t="shared" si="0"/>
        <v>8</v>
      </c>
      <c r="B12" s="71" t="s">
        <v>213</v>
      </c>
      <c r="C12" s="72" t="s">
        <v>214</v>
      </c>
      <c r="D12" s="73" t="s">
        <v>19</v>
      </c>
      <c r="E12" s="73" t="s">
        <v>19</v>
      </c>
      <c r="F12" s="74"/>
      <c r="G12" s="79" t="s">
        <v>19</v>
      </c>
    </row>
    <row r="13" spans="1:7" ht="45" customHeight="1">
      <c r="A13" s="82">
        <f t="shared" si="0"/>
        <v>9</v>
      </c>
      <c r="B13" s="83"/>
      <c r="C13" s="58" t="s">
        <v>215</v>
      </c>
      <c r="D13" s="78" t="s">
        <v>209</v>
      </c>
      <c r="E13" s="89">
        <v>1.25</v>
      </c>
      <c r="F13" s="86"/>
      <c r="G13" s="115">
        <f t="shared" ref="G13:G26" si="3">ROUND(E13*F13,2)</f>
        <v>0</v>
      </c>
    </row>
    <row r="14" spans="1:7" ht="40.5" customHeight="1">
      <c r="A14" s="82">
        <f t="shared" si="0"/>
        <v>10</v>
      </c>
      <c r="B14" s="83"/>
      <c r="C14" s="58" t="s">
        <v>216</v>
      </c>
      <c r="D14" s="78" t="s">
        <v>171</v>
      </c>
      <c r="E14" s="86">
        <v>3229.38</v>
      </c>
      <c r="F14" s="86"/>
      <c r="G14" s="115">
        <f t="shared" si="3"/>
        <v>0</v>
      </c>
    </row>
    <row r="15" spans="1:7" ht="72" customHeight="1">
      <c r="A15" s="82">
        <f t="shared" si="0"/>
        <v>11</v>
      </c>
      <c r="B15" s="83"/>
      <c r="C15" s="84" t="s">
        <v>217</v>
      </c>
      <c r="D15" s="83" t="s">
        <v>172</v>
      </c>
      <c r="E15" s="86">
        <v>1056.8900000000001</v>
      </c>
      <c r="F15" s="86"/>
      <c r="G15" s="115">
        <f t="shared" si="3"/>
        <v>0</v>
      </c>
    </row>
    <row r="16" spans="1:7" s="91" customFormat="1" ht="38.25">
      <c r="A16" s="82">
        <f t="shared" si="0"/>
        <v>12</v>
      </c>
      <c r="B16" s="90"/>
      <c r="C16" s="84" t="s">
        <v>218</v>
      </c>
      <c r="D16" s="83" t="s">
        <v>172</v>
      </c>
      <c r="E16" s="86">
        <v>1001.45</v>
      </c>
      <c r="F16" s="86"/>
      <c r="G16" s="115">
        <f t="shared" si="3"/>
        <v>0</v>
      </c>
    </row>
    <row r="17" spans="1:7" s="91" customFormat="1" ht="68.25" customHeight="1">
      <c r="A17" s="82">
        <f t="shared" si="0"/>
        <v>13</v>
      </c>
      <c r="B17" s="90"/>
      <c r="C17" s="84" t="s">
        <v>219</v>
      </c>
      <c r="D17" s="83" t="s">
        <v>172</v>
      </c>
      <c r="E17" s="86">
        <v>975</v>
      </c>
      <c r="F17" s="86"/>
      <c r="G17" s="115">
        <f t="shared" si="3"/>
        <v>0</v>
      </c>
    </row>
    <row r="18" spans="1:7" s="91" customFormat="1" ht="167.25" customHeight="1">
      <c r="A18" s="82">
        <f t="shared" si="0"/>
        <v>14</v>
      </c>
      <c r="B18" s="90"/>
      <c r="C18" s="84" t="s">
        <v>220</v>
      </c>
      <c r="D18" s="83" t="s">
        <v>209</v>
      </c>
      <c r="E18" s="89">
        <v>0.66100000000000003</v>
      </c>
      <c r="F18" s="86"/>
      <c r="G18" s="115">
        <f t="shared" si="3"/>
        <v>0</v>
      </c>
    </row>
    <row r="19" spans="1:7" s="91" customFormat="1" ht="38.25">
      <c r="A19" s="82">
        <f t="shared" si="0"/>
        <v>15</v>
      </c>
      <c r="B19" s="90"/>
      <c r="C19" s="84" t="s">
        <v>221</v>
      </c>
      <c r="D19" s="83" t="s">
        <v>172</v>
      </c>
      <c r="E19" s="86">
        <v>201.37</v>
      </c>
      <c r="F19" s="86"/>
      <c r="G19" s="115">
        <f t="shared" si="3"/>
        <v>0</v>
      </c>
    </row>
    <row r="20" spans="1:7" s="91" customFormat="1" ht="51">
      <c r="A20" s="82">
        <f t="shared" si="0"/>
        <v>16</v>
      </c>
      <c r="B20" s="90"/>
      <c r="C20" s="84" t="s">
        <v>222</v>
      </c>
      <c r="D20" s="83" t="s">
        <v>172</v>
      </c>
      <c r="E20" s="86">
        <v>196.06</v>
      </c>
      <c r="F20" s="86"/>
      <c r="G20" s="115">
        <f t="shared" si="3"/>
        <v>0</v>
      </c>
    </row>
    <row r="21" spans="1:7" s="91" customFormat="1" ht="112.5" customHeight="1">
      <c r="A21" s="82">
        <f t="shared" si="0"/>
        <v>17</v>
      </c>
      <c r="B21" s="90"/>
      <c r="C21" s="84" t="s">
        <v>223</v>
      </c>
      <c r="D21" s="83" t="s">
        <v>60</v>
      </c>
      <c r="E21" s="92">
        <v>4</v>
      </c>
      <c r="F21" s="86"/>
      <c r="G21" s="115">
        <f t="shared" si="3"/>
        <v>0</v>
      </c>
    </row>
    <row r="22" spans="1:7" ht="41.25" customHeight="1">
      <c r="A22" s="82">
        <f t="shared" si="0"/>
        <v>18</v>
      </c>
      <c r="B22" s="83"/>
      <c r="C22" s="84" t="s">
        <v>224</v>
      </c>
      <c r="D22" s="83" t="s">
        <v>172</v>
      </c>
      <c r="E22" s="86">
        <v>12.6</v>
      </c>
      <c r="F22" s="86"/>
      <c r="G22" s="115">
        <f t="shared" si="3"/>
        <v>0</v>
      </c>
    </row>
    <row r="23" spans="1:7" ht="41.25" customHeight="1">
      <c r="A23" s="82">
        <f t="shared" si="0"/>
        <v>19</v>
      </c>
      <c r="B23" s="83"/>
      <c r="C23" s="84" t="s">
        <v>225</v>
      </c>
      <c r="D23" s="83" t="s">
        <v>209</v>
      </c>
      <c r="E23" s="89">
        <v>0.66100000000000003</v>
      </c>
      <c r="F23" s="86"/>
      <c r="G23" s="115">
        <f t="shared" si="3"/>
        <v>0</v>
      </c>
    </row>
    <row r="24" spans="1:7" ht="41.25" customHeight="1">
      <c r="A24" s="82">
        <f t="shared" si="0"/>
        <v>20</v>
      </c>
      <c r="B24" s="83"/>
      <c r="C24" s="84" t="s">
        <v>226</v>
      </c>
      <c r="D24" s="83" t="s">
        <v>60</v>
      </c>
      <c r="E24" s="86">
        <v>4</v>
      </c>
      <c r="F24" s="86"/>
      <c r="G24" s="115">
        <f t="shared" si="3"/>
        <v>0</v>
      </c>
    </row>
    <row r="25" spans="1:7" ht="41.25" customHeight="1">
      <c r="A25" s="82">
        <f t="shared" si="0"/>
        <v>21</v>
      </c>
      <c r="B25" s="83"/>
      <c r="C25" s="84" t="s">
        <v>227</v>
      </c>
      <c r="D25" s="83" t="s">
        <v>209</v>
      </c>
      <c r="E25" s="86">
        <v>0.48</v>
      </c>
      <c r="F25" s="86"/>
      <c r="G25" s="115">
        <f t="shared" si="3"/>
        <v>0</v>
      </c>
    </row>
    <row r="26" spans="1:7" ht="92.25" customHeight="1">
      <c r="A26" s="82">
        <f t="shared" si="0"/>
        <v>22</v>
      </c>
      <c r="B26" s="83"/>
      <c r="C26" s="84" t="s">
        <v>228</v>
      </c>
      <c r="D26" s="83" t="s">
        <v>60</v>
      </c>
      <c r="E26" s="86">
        <v>1</v>
      </c>
      <c r="F26" s="86"/>
      <c r="G26" s="115">
        <f t="shared" si="3"/>
        <v>0</v>
      </c>
    </row>
    <row r="27" spans="1:7" ht="30" customHeight="1">
      <c r="A27" s="70">
        <f t="shared" si="0"/>
        <v>23</v>
      </c>
      <c r="B27" s="71" t="s">
        <v>229</v>
      </c>
      <c r="C27" s="72" t="s">
        <v>230</v>
      </c>
      <c r="D27" s="73" t="s">
        <v>19</v>
      </c>
      <c r="E27" s="73" t="s">
        <v>19</v>
      </c>
      <c r="F27" s="73" t="s">
        <v>19</v>
      </c>
      <c r="G27" s="75" t="s">
        <v>19</v>
      </c>
    </row>
    <row r="28" spans="1:7" ht="60.75" customHeight="1">
      <c r="A28" s="82">
        <f t="shared" si="0"/>
        <v>24</v>
      </c>
      <c r="B28" s="83"/>
      <c r="C28" s="84" t="s">
        <v>231</v>
      </c>
      <c r="D28" s="83" t="s">
        <v>53</v>
      </c>
      <c r="E28" s="86">
        <v>120</v>
      </c>
      <c r="F28" s="86"/>
      <c r="G28" s="115">
        <f t="shared" ref="G28:G32" si="4">ROUND(E28*F28,2)</f>
        <v>0</v>
      </c>
    </row>
    <row r="29" spans="1:7" ht="59.25" customHeight="1">
      <c r="A29" s="82">
        <f t="shared" si="0"/>
        <v>25</v>
      </c>
      <c r="B29" s="83"/>
      <c r="C29" s="84" t="s">
        <v>232</v>
      </c>
      <c r="D29" s="83" t="s">
        <v>53</v>
      </c>
      <c r="E29" s="86">
        <v>535.27</v>
      </c>
      <c r="F29" s="86"/>
      <c r="G29" s="115">
        <f t="shared" si="4"/>
        <v>0</v>
      </c>
    </row>
    <row r="30" spans="1:7" ht="108.75" customHeight="1">
      <c r="A30" s="82">
        <f t="shared" si="0"/>
        <v>26</v>
      </c>
      <c r="B30" s="83"/>
      <c r="C30" s="84" t="s">
        <v>233</v>
      </c>
      <c r="D30" s="83" t="s">
        <v>53</v>
      </c>
      <c r="E30" s="86">
        <v>35</v>
      </c>
      <c r="F30" s="86"/>
      <c r="G30" s="115">
        <f t="shared" si="4"/>
        <v>0</v>
      </c>
    </row>
    <row r="31" spans="1:7" ht="116.25" customHeight="1">
      <c r="A31" s="82">
        <f t="shared" si="0"/>
        <v>27</v>
      </c>
      <c r="B31" s="83"/>
      <c r="C31" s="84" t="s">
        <v>234</v>
      </c>
      <c r="D31" s="83" t="s">
        <v>53</v>
      </c>
      <c r="E31" s="86">
        <v>5.5</v>
      </c>
      <c r="F31" s="86"/>
      <c r="G31" s="115">
        <f t="shared" si="4"/>
        <v>0</v>
      </c>
    </row>
    <row r="32" spans="1:7" ht="206.25" customHeight="1">
      <c r="A32" s="82">
        <f t="shared" si="0"/>
        <v>28</v>
      </c>
      <c r="B32" s="83"/>
      <c r="C32" s="84" t="s">
        <v>235</v>
      </c>
      <c r="D32" s="83" t="s">
        <v>236</v>
      </c>
      <c r="E32" s="86">
        <v>2</v>
      </c>
      <c r="F32" s="86"/>
      <c r="G32" s="115">
        <f t="shared" si="4"/>
        <v>0</v>
      </c>
    </row>
    <row r="33" spans="1:7" ht="30" customHeight="1">
      <c r="A33" s="70">
        <f t="shared" si="0"/>
        <v>29</v>
      </c>
      <c r="B33" s="71" t="s">
        <v>237</v>
      </c>
      <c r="C33" s="72" t="s">
        <v>238</v>
      </c>
      <c r="D33" s="73" t="s">
        <v>19</v>
      </c>
      <c r="E33" s="73" t="s">
        <v>19</v>
      </c>
      <c r="F33" s="74" t="s">
        <v>19</v>
      </c>
      <c r="G33" s="75" t="s">
        <v>19</v>
      </c>
    </row>
    <row r="34" spans="1:7" ht="143.25" customHeight="1">
      <c r="A34" s="82">
        <f t="shared" si="0"/>
        <v>30</v>
      </c>
      <c r="B34" s="83"/>
      <c r="C34" s="84" t="s">
        <v>239</v>
      </c>
      <c r="D34" s="83" t="s">
        <v>171</v>
      </c>
      <c r="E34" s="86">
        <f>2*27</f>
        <v>54</v>
      </c>
      <c r="F34" s="86"/>
      <c r="G34" s="115">
        <f t="shared" ref="G34:G45" si="5">ROUND(E34*F34,2)</f>
        <v>0</v>
      </c>
    </row>
    <row r="35" spans="1:7" ht="54" customHeight="1">
      <c r="A35" s="82">
        <f t="shared" si="0"/>
        <v>31</v>
      </c>
      <c r="B35" s="83"/>
      <c r="C35" s="84" t="s">
        <v>240</v>
      </c>
      <c r="D35" s="83" t="s">
        <v>171</v>
      </c>
      <c r="E35" s="86">
        <f>219.09+31.41+346.81</f>
        <v>597.30999999999995</v>
      </c>
      <c r="F35" s="86"/>
      <c r="G35" s="115">
        <f t="shared" si="5"/>
        <v>0</v>
      </c>
    </row>
    <row r="36" spans="1:7" ht="49.5" customHeight="1">
      <c r="A36" s="80">
        <f t="shared" si="0"/>
        <v>32</v>
      </c>
      <c r="B36" s="73"/>
      <c r="C36" s="58" t="s">
        <v>241</v>
      </c>
      <c r="D36" s="78" t="s">
        <v>171</v>
      </c>
      <c r="E36" s="81">
        <f>219.09+346.81</f>
        <v>565.9</v>
      </c>
      <c r="F36" s="86"/>
      <c r="G36" s="115">
        <f t="shared" si="5"/>
        <v>0</v>
      </c>
    </row>
    <row r="37" spans="1:7" ht="49.5" customHeight="1">
      <c r="A37" s="82">
        <f t="shared" si="0"/>
        <v>33</v>
      </c>
      <c r="B37" s="83"/>
      <c r="C37" s="84" t="s">
        <v>242</v>
      </c>
      <c r="D37" s="83" t="s">
        <v>171</v>
      </c>
      <c r="E37" s="86">
        <f>77.42+82.9+81.11+77.45</f>
        <v>318.88</v>
      </c>
      <c r="F37" s="86"/>
      <c r="G37" s="115">
        <f t="shared" si="5"/>
        <v>0</v>
      </c>
    </row>
    <row r="38" spans="1:7" ht="49.5" customHeight="1">
      <c r="A38" s="82">
        <f t="shared" si="0"/>
        <v>34</v>
      </c>
      <c r="B38" s="83"/>
      <c r="C38" s="84" t="s">
        <v>243</v>
      </c>
      <c r="D38" s="83" t="s">
        <v>53</v>
      </c>
      <c r="E38" s="86">
        <v>141.82</v>
      </c>
      <c r="F38" s="86"/>
      <c r="G38" s="115">
        <f t="shared" si="5"/>
        <v>0</v>
      </c>
    </row>
    <row r="39" spans="1:7" ht="49.5" customHeight="1">
      <c r="A39" s="82">
        <f t="shared" si="0"/>
        <v>35</v>
      </c>
      <c r="B39" s="83"/>
      <c r="C39" s="84" t="s">
        <v>244</v>
      </c>
      <c r="D39" s="83" t="s">
        <v>245</v>
      </c>
      <c r="E39" s="86">
        <f>28+5.34</f>
        <v>33.340000000000003</v>
      </c>
      <c r="F39" s="86"/>
      <c r="G39" s="115">
        <f t="shared" si="5"/>
        <v>0</v>
      </c>
    </row>
    <row r="40" spans="1:7" ht="49.5" customHeight="1">
      <c r="A40" s="80">
        <f t="shared" si="0"/>
        <v>36</v>
      </c>
      <c r="B40" s="73"/>
      <c r="C40" s="58" t="s">
        <v>246</v>
      </c>
      <c r="D40" s="78" t="s">
        <v>236</v>
      </c>
      <c r="E40" s="78">
        <v>4</v>
      </c>
      <c r="F40" s="86"/>
      <c r="G40" s="115">
        <f t="shared" si="5"/>
        <v>0</v>
      </c>
    </row>
    <row r="41" spans="1:7" ht="49.5" customHeight="1">
      <c r="A41" s="82">
        <f t="shared" si="0"/>
        <v>37</v>
      </c>
      <c r="B41" s="83"/>
      <c r="C41" s="58" t="s">
        <v>247</v>
      </c>
      <c r="D41" s="78" t="s">
        <v>53</v>
      </c>
      <c r="E41" s="81">
        <v>35</v>
      </c>
      <c r="F41" s="86"/>
      <c r="G41" s="115">
        <f t="shared" si="5"/>
        <v>0</v>
      </c>
    </row>
    <row r="42" spans="1:7" ht="49.5" customHeight="1">
      <c r="A42" s="82">
        <f t="shared" si="0"/>
        <v>38</v>
      </c>
      <c r="B42" s="83"/>
      <c r="C42" s="84" t="s">
        <v>248</v>
      </c>
      <c r="D42" s="83" t="s">
        <v>53</v>
      </c>
      <c r="E42" s="86">
        <v>32.4</v>
      </c>
      <c r="F42" s="86"/>
      <c r="G42" s="115">
        <f t="shared" si="5"/>
        <v>0</v>
      </c>
    </row>
    <row r="43" spans="1:7" ht="49.5" customHeight="1">
      <c r="A43" s="82">
        <f t="shared" si="0"/>
        <v>39</v>
      </c>
      <c r="B43" s="83"/>
      <c r="C43" s="84" t="s">
        <v>249</v>
      </c>
      <c r="D43" s="83" t="s">
        <v>171</v>
      </c>
      <c r="E43" s="86">
        <v>412</v>
      </c>
      <c r="F43" s="86"/>
      <c r="G43" s="115">
        <f t="shared" si="5"/>
        <v>0</v>
      </c>
    </row>
    <row r="44" spans="1:7" ht="49.5" customHeight="1">
      <c r="A44" s="82">
        <f t="shared" si="0"/>
        <v>40</v>
      </c>
      <c r="B44" s="93"/>
      <c r="C44" s="84" t="s">
        <v>250</v>
      </c>
      <c r="D44" s="83" t="s">
        <v>236</v>
      </c>
      <c r="E44" s="86">
        <v>4</v>
      </c>
      <c r="F44" s="86"/>
      <c r="G44" s="115">
        <f t="shared" si="5"/>
        <v>0</v>
      </c>
    </row>
    <row r="45" spans="1:7" ht="49.5" customHeight="1" thickBot="1">
      <c r="A45" s="82">
        <f t="shared" si="0"/>
        <v>41</v>
      </c>
      <c r="B45" s="94"/>
      <c r="C45" s="84" t="s">
        <v>251</v>
      </c>
      <c r="D45" s="83" t="s">
        <v>236</v>
      </c>
      <c r="E45" s="95">
        <v>12</v>
      </c>
      <c r="F45" s="86"/>
      <c r="G45" s="115">
        <f t="shared" si="5"/>
        <v>0</v>
      </c>
    </row>
    <row r="46" spans="1:7" ht="30" customHeight="1" thickBot="1">
      <c r="A46" s="379" t="s">
        <v>24</v>
      </c>
      <c r="B46" s="380"/>
      <c r="C46" s="380"/>
      <c r="D46" s="380"/>
      <c r="E46" s="380"/>
      <c r="F46" s="381"/>
      <c r="G46" s="96">
        <f>SUM(G5:G45)</f>
        <v>0</v>
      </c>
    </row>
  </sheetData>
  <mergeCells count="9">
    <mergeCell ref="A46:F46"/>
    <mergeCell ref="A1:G1"/>
    <mergeCell ref="A2:G2"/>
    <mergeCell ref="A3:A4"/>
    <mergeCell ref="B3:B4"/>
    <mergeCell ref="C3:C4"/>
    <mergeCell ref="D3:E3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61</vt:i4>
      </vt:variant>
    </vt:vector>
  </HeadingPairs>
  <TitlesOfParts>
    <vt:vector size="82" baseType="lpstr">
      <vt:lpstr>kwota_slownie</vt:lpstr>
      <vt:lpstr>str_tyt</vt:lpstr>
      <vt:lpstr>ocho</vt:lpstr>
      <vt:lpstr>ZZK</vt:lpstr>
      <vt:lpstr>dm00</vt:lpstr>
      <vt:lpstr>TD</vt:lpstr>
      <vt:lpstr>DR</vt:lpstr>
      <vt:lpstr>ŚO</vt:lpstr>
      <vt:lpstr>PKP - mko</vt:lpstr>
      <vt:lpstr>PKP_ki</vt:lpstr>
      <vt:lpstr>PKP - ek</vt:lpstr>
      <vt:lpstr>EN</vt:lpstr>
      <vt:lpstr>EZ</vt:lpstr>
      <vt:lpstr>OŚ</vt:lpstr>
      <vt:lpstr>W</vt:lpstr>
      <vt:lpstr>KS</vt:lpstr>
      <vt:lpstr>OD</vt:lpstr>
      <vt:lpstr>G</vt:lpstr>
      <vt:lpstr>TEL</vt:lpstr>
      <vt:lpstr>SRK</vt:lpstr>
      <vt:lpstr>KZ</vt:lpstr>
      <vt:lpstr>str_tyt!_Toc421942626</vt:lpstr>
      <vt:lpstr>EZ!_Toc497827814</vt:lpstr>
      <vt:lpstr>G!_Toc497827814</vt:lpstr>
      <vt:lpstr>KS!_Toc497827814</vt:lpstr>
      <vt:lpstr>OD!_Toc497827814</vt:lpstr>
      <vt:lpstr>OŚ!_Toc497827814</vt:lpstr>
      <vt:lpstr>'PKP - ek'!_Toc497827814</vt:lpstr>
      <vt:lpstr>'PKP - mko'!_Toc497827814</vt:lpstr>
      <vt:lpstr>'W'!_Toc497827814</vt:lpstr>
      <vt:lpstr>dm00!Obszar_wydruku</vt:lpstr>
      <vt:lpstr>DR!Obszar_wydruku</vt:lpstr>
      <vt:lpstr>EN!Obszar_wydruku</vt:lpstr>
      <vt:lpstr>EZ!Obszar_wydruku</vt:lpstr>
      <vt:lpstr>G!Obszar_wydruku</vt:lpstr>
      <vt:lpstr>KS!Obszar_wydruku</vt:lpstr>
      <vt:lpstr>OD!Obszar_wydruku</vt:lpstr>
      <vt:lpstr>OŚ!Obszar_wydruku</vt:lpstr>
      <vt:lpstr>'PKP - ek'!Obszar_wydruku</vt:lpstr>
      <vt:lpstr>'PKP - mko'!Obszar_wydruku</vt:lpstr>
      <vt:lpstr>PKP_ki!Obszar_wydruku</vt:lpstr>
      <vt:lpstr>SRK!Obszar_wydruku</vt:lpstr>
      <vt:lpstr>str_tyt!Obszar_wydruku</vt:lpstr>
      <vt:lpstr>ŚO!Obszar_wydruku</vt:lpstr>
      <vt:lpstr>TD!Obszar_wydruku</vt:lpstr>
      <vt:lpstr>TEL!Obszar_wydruku</vt:lpstr>
      <vt:lpstr>'W'!Obszar_wydruku</vt:lpstr>
      <vt:lpstr>ZZK!Obszar_wydruku</vt:lpstr>
      <vt:lpstr>dm00!Print_Area</vt:lpstr>
      <vt:lpstr>DR!Print_Area</vt:lpstr>
      <vt:lpstr>EN!Print_Area</vt:lpstr>
      <vt:lpstr>EZ!Print_Area</vt:lpstr>
      <vt:lpstr>G!Print_Area</vt:lpstr>
      <vt:lpstr>KS!Print_Area</vt:lpstr>
      <vt:lpstr>OD!Print_Area</vt:lpstr>
      <vt:lpstr>OŚ!Print_Area</vt:lpstr>
      <vt:lpstr>'PKP - ek'!Print_Area</vt:lpstr>
      <vt:lpstr>'PKP - mko'!Print_Area</vt:lpstr>
      <vt:lpstr>PKP_ki!Print_Area</vt:lpstr>
      <vt:lpstr>ŚO!Print_Area</vt:lpstr>
      <vt:lpstr>TD!Print_Area</vt:lpstr>
      <vt:lpstr>TEL!Print_Area</vt:lpstr>
      <vt:lpstr>'W'!Print_Area</vt:lpstr>
      <vt:lpstr>dm00!Print_Titles</vt:lpstr>
      <vt:lpstr>DR!Print_Titles</vt:lpstr>
      <vt:lpstr>EN!Print_Titles</vt:lpstr>
      <vt:lpstr>EZ!Print_Titles</vt:lpstr>
      <vt:lpstr>G!Print_Titles</vt:lpstr>
      <vt:lpstr>KS!Print_Titles</vt:lpstr>
      <vt:lpstr>ocho!Print_Titles</vt:lpstr>
      <vt:lpstr>OD!Print_Titles</vt:lpstr>
      <vt:lpstr>OŚ!Print_Titles</vt:lpstr>
      <vt:lpstr>'PKP - ek'!Print_Titles</vt:lpstr>
      <vt:lpstr>'PKP - mko'!Print_Titles</vt:lpstr>
      <vt:lpstr>PKP_ki!Print_Titles</vt:lpstr>
      <vt:lpstr>ŚO!Print_Titles</vt:lpstr>
      <vt:lpstr>TD!Print_Titles</vt:lpstr>
      <vt:lpstr>TEL!Print_Titles</vt:lpstr>
      <vt:lpstr>'W'!Print_Titles</vt:lpstr>
      <vt:lpstr>ZZK!Print_Titles</vt:lpstr>
      <vt:lpstr>kwota_slownie!slownie</vt:lpstr>
      <vt:lpstr>ocho!Tytuły_wydruku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Jarczyk</dc:creator>
  <cp:lastModifiedBy>Krystian Szewczyk</cp:lastModifiedBy>
  <cp:lastPrinted>2023-12-12T06:30:19Z</cp:lastPrinted>
  <dcterms:created xsi:type="dcterms:W3CDTF">2022-01-18T07:13:37Z</dcterms:created>
  <dcterms:modified xsi:type="dcterms:W3CDTF">2023-12-15T10:11:23Z</dcterms:modified>
</cp:coreProperties>
</file>