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ZDKO\2021-Zadania\Przetargi\Kostrzyn\203 Tczew-Kostrzyn\wzory dok. przet\"/>
    </mc:Choice>
  </mc:AlternateContent>
  <bookViews>
    <workbookView xWindow="0" yWindow="0" windowWidth="19200" windowHeight="6930"/>
  </bookViews>
  <sheets>
    <sheet name="Arkusz1" sheetId="1" r:id="rId1"/>
    <sheet name="Arkusz4" sheetId="4" r:id="rId2"/>
    <sheet name="Arkusz3" sheetId="3" r:id="rId3"/>
    <sheet name="Arkusz2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P8" i="1"/>
  <c r="A9" i="2"/>
  <c r="A10" i="2"/>
  <c r="A11" i="2"/>
  <c r="P11" i="1" l="1"/>
  <c r="L8" i="1"/>
  <c r="H7" i="1"/>
  <c r="M8" i="1" s="1"/>
  <c r="Q8" i="1" l="1"/>
  <c r="C14" i="1"/>
  <c r="Q9" i="1"/>
  <c r="I7" i="1" l="1"/>
  <c r="B15" i="1" s="1"/>
  <c r="Q11" i="1"/>
</calcChain>
</file>

<file path=xl/sharedStrings.xml><?xml version="1.0" encoding="utf-8"?>
<sst xmlns="http://schemas.openxmlformats.org/spreadsheetml/2006/main" count="89" uniqueCount="71">
  <si>
    <t xml:space="preserve">Grubść specyfikowana </t>
  </si>
  <si>
    <t>reguła 80/20</t>
  </si>
  <si>
    <t xml:space="preserve">spełnia </t>
  </si>
  <si>
    <t>odchylenie standardowe</t>
  </si>
  <si>
    <t>tak /nie</t>
  </si>
  <si>
    <t>Pomiar grubości powłoki miernikiem elektromagnetycznym</t>
  </si>
  <si>
    <t xml:space="preserve">Średnia </t>
  </si>
  <si>
    <t>Tak</t>
  </si>
  <si>
    <t>Nie</t>
  </si>
  <si>
    <t>Formuła</t>
  </si>
  <si>
    <t>Opis</t>
  </si>
  <si>
    <t>Wynik</t>
  </si>
  <si>
    <t>Dane</t>
  </si>
  <si>
    <t>Zlicza, ile razy liczby między 1 a 6 (z wyłączeniem 1 i 6) wystąpiły w komórkach A2 do A7.</t>
  </si>
  <si>
    <t>Zlicza, w ilu wierszach wystąpiły liczby mniejsze niż 5 w komórkach od A2 do A7 oraz daty wcześniejsze niż 03.05.11 w komórkach od B2 do B7.</t>
  </si>
  <si>
    <t>Taki sam opis jak w poprzednim przykładzie, ale tutaj w kryteriach skorzystano z odwołań do komórek, a nie z wartości stałych.</t>
  </si>
  <si>
    <r>
      <t>Wyniki pomiarów (</t>
    </r>
    <r>
      <rPr>
        <sz val="11"/>
        <color theme="1"/>
        <rFont val="Calibri"/>
        <family val="2"/>
        <charset val="238"/>
        <scheme val="minor"/>
      </rPr>
      <t>mm)</t>
    </r>
  </si>
  <si>
    <t>suma</t>
  </si>
  <si>
    <t>Wykonano</t>
  </si>
  <si>
    <t xml:space="preserve">pomiarów. </t>
  </si>
  <si>
    <t>Data</t>
  </si>
  <si>
    <t xml:space="preserve">Godzina </t>
  </si>
  <si>
    <t>Wilgotność względna</t>
  </si>
  <si>
    <t>Wykonujacy pomiar</t>
  </si>
  <si>
    <t>Powłoka gruntowa</t>
  </si>
  <si>
    <t>Międzywarstwa</t>
  </si>
  <si>
    <t>Powłoka nawierzchniowa</t>
  </si>
  <si>
    <t>Producent</t>
  </si>
  <si>
    <t>Nazwa handlowa</t>
  </si>
  <si>
    <t>Nr partii</t>
  </si>
  <si>
    <t>Barwa</t>
  </si>
  <si>
    <t>nr elementu/ sekcja/uwagi</t>
  </si>
  <si>
    <r>
      <t xml:space="preserve">Temperatura powietrza </t>
    </r>
    <r>
      <rPr>
        <b/>
        <sz val="10"/>
        <color theme="1"/>
        <rFont val="Symbol"/>
        <family val="1"/>
        <charset val="2"/>
      </rPr>
      <t>°</t>
    </r>
    <r>
      <rPr>
        <b/>
        <sz val="10"/>
        <color theme="1"/>
        <rFont val="Calibri"/>
        <family val="2"/>
        <charset val="238"/>
        <scheme val="minor"/>
      </rPr>
      <t>C</t>
    </r>
  </si>
  <si>
    <r>
      <t xml:space="preserve">Temperatura popodłoża </t>
    </r>
    <r>
      <rPr>
        <b/>
        <sz val="10"/>
        <color theme="1"/>
        <rFont val="Symbol"/>
        <family val="1"/>
        <charset val="2"/>
      </rPr>
      <t>°</t>
    </r>
    <r>
      <rPr>
        <b/>
        <sz val="10"/>
        <color theme="1"/>
        <rFont val="Calibri"/>
        <family val="2"/>
        <charset val="238"/>
        <scheme val="minor"/>
      </rPr>
      <t>C</t>
    </r>
  </si>
  <si>
    <r>
      <t xml:space="preserve">Temperatura punktu rosy </t>
    </r>
    <r>
      <rPr>
        <b/>
        <sz val="10"/>
        <color theme="1"/>
        <rFont val="Symbol"/>
        <family val="1"/>
        <charset val="2"/>
      </rPr>
      <t>°</t>
    </r>
    <r>
      <rPr>
        <b/>
        <sz val="10"/>
        <color theme="1"/>
        <rFont val="Calibri"/>
        <family val="2"/>
        <charset val="238"/>
        <scheme val="minor"/>
      </rPr>
      <t>C</t>
    </r>
  </si>
  <si>
    <t>Podpis wykonujacego pomiary</t>
  </si>
  <si>
    <t>Podpis inspektora nadzoru</t>
  </si>
  <si>
    <t>Podpis Wykonawcy</t>
  </si>
  <si>
    <t>Zabezpieceń Przeciwkorozyjnych</t>
  </si>
  <si>
    <t>Pomiar przyczepności  powłoki metodą odrywową</t>
  </si>
  <si>
    <t>A</t>
  </si>
  <si>
    <t>B</t>
  </si>
  <si>
    <t>C</t>
  </si>
  <si>
    <t>D</t>
  </si>
  <si>
    <t>Y</t>
  </si>
  <si>
    <t>Z</t>
  </si>
  <si>
    <t xml:space="preserve">Podłoze </t>
  </si>
  <si>
    <t xml:space="preserve">Powłoka gruntująca </t>
  </si>
  <si>
    <t>Powłoka miedzywarstwowa</t>
  </si>
  <si>
    <t>Klej</t>
  </si>
  <si>
    <t>Stempel</t>
  </si>
  <si>
    <t>chropowatosć powierzchni</t>
  </si>
  <si>
    <r>
      <t>DFT/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m</t>
    </r>
  </si>
  <si>
    <t>Nr pomiaru</t>
  </si>
  <si>
    <t>Przyczepność [Mpa]</t>
  </si>
  <si>
    <t>A/B</t>
  </si>
  <si>
    <t>B/C</t>
  </si>
  <si>
    <t xml:space="preserve">C </t>
  </si>
  <si>
    <t>D/Y</t>
  </si>
  <si>
    <t>Y/Z</t>
  </si>
  <si>
    <t>C/D</t>
  </si>
  <si>
    <t>Stal węglowa</t>
  </si>
  <si>
    <t>EP</t>
  </si>
  <si>
    <t>PUR</t>
  </si>
  <si>
    <t>Patex</t>
  </si>
  <si>
    <t>Aluminium</t>
  </si>
  <si>
    <t>PROTOKÓŁ</t>
  </si>
  <si>
    <t>WNIOSKI:</t>
  </si>
  <si>
    <t>Wartości korygujące powłoki zgodnie z PN-EN ISO 8503-1</t>
  </si>
  <si>
    <t>Profil powierzchni fine; medium; coarse</t>
  </si>
  <si>
    <t>PROTOKÓŁ POMIARÓW Warunków KLIMATYCZNYCH - co godzinę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</si>
</sst>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Segoe UI"/>
      <family val="2"/>
      <charset val="238"/>
    </font>
    <font>
      <b/>
      <sz val="11"/>
      <color rgb="FF393939"/>
      <name val="Segoe UI"/>
      <family val="2"/>
      <charset val="238"/>
    </font>
    <font>
      <sz val="11"/>
      <color rgb="FF1E1E1E"/>
      <name val="Segoe UI"/>
      <family val="2"/>
      <charset val="238"/>
    </font>
    <font>
      <sz val="11"/>
      <color rgb="FF363636"/>
      <name val="Segoe UI"/>
      <family val="2"/>
      <charset val="238"/>
    </font>
    <font>
      <b/>
      <sz val="11"/>
      <color rgb="FF1E1E1E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1E1E1E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Symbol"/>
      <family val="1"/>
      <charset val="2"/>
    </font>
    <font>
      <sz val="14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0" fillId="0" borderId="0" xfId="0" applyFont="1"/>
    <xf numFmtId="14" fontId="4" fillId="3" borderId="2" xfId="0" applyNumberFormat="1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vertical="top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1" fillId="0" borderId="0" xfId="0" applyFont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14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0" fillId="0" borderId="1" xfId="0" applyBorder="1" applyAlignment="1"/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</cellXfs>
  <cellStyles count="1">
    <cellStyle name="Normalny" xfId="0" builtinId="0"/>
  </cellStyles>
  <dxfs count="2">
    <dxf>
      <fill>
        <patternFill>
          <bgColor rgb="FF92D05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3</xdr:row>
      <xdr:rowOff>143826</xdr:rowOff>
    </xdr:from>
    <xdr:to>
      <xdr:col>5</xdr:col>
      <xdr:colOff>190501</xdr:colOff>
      <xdr:row>10</xdr:row>
      <xdr:rowOff>94982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496035" y="533741"/>
          <a:ext cx="1284656" cy="1857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R21" sqref="R21"/>
    </sheetView>
  </sheetViews>
  <sheetFormatPr defaultRowHeight="15" x14ac:dyDescent="0.25"/>
  <cols>
    <col min="1" max="1" width="4.42578125" style="8" customWidth="1"/>
    <col min="2" max="2" width="15.28515625" style="8" customWidth="1"/>
    <col min="3" max="7" width="6.7109375" style="8" customWidth="1"/>
    <col min="8" max="8" width="8.140625" style="8" customWidth="1"/>
    <col min="9" max="9" width="11.85546875" style="8" customWidth="1"/>
    <col min="10" max="11" width="9.140625" style="8"/>
    <col min="12" max="12" width="13.28515625" style="8" customWidth="1"/>
    <col min="13" max="16384" width="9.140625" style="8"/>
  </cols>
  <sheetData>
    <row r="1" spans="1:17" ht="15.75" thickBot="1" x14ac:dyDescent="0.3"/>
    <row r="2" spans="1:17" ht="16.5" thickBot="1" x14ac:dyDescent="0.3">
      <c r="B2" s="30" t="s">
        <v>5</v>
      </c>
      <c r="C2" s="31"/>
      <c r="D2" s="31"/>
      <c r="E2" s="31"/>
      <c r="F2" s="31"/>
      <c r="G2" s="31"/>
      <c r="H2" s="31"/>
      <c r="I2" s="32"/>
    </row>
    <row r="4" spans="1:17" x14ac:dyDescent="0.25">
      <c r="I4" s="10" t="s">
        <v>1</v>
      </c>
    </row>
    <row r="5" spans="1:17" x14ac:dyDescent="0.25">
      <c r="I5" s="10" t="s">
        <v>2</v>
      </c>
    </row>
    <row r="6" spans="1:17" ht="30" x14ac:dyDescent="0.25">
      <c r="A6" s="10"/>
      <c r="B6" s="9" t="s">
        <v>0</v>
      </c>
      <c r="C6" s="36" t="s">
        <v>16</v>
      </c>
      <c r="D6" s="36"/>
      <c r="E6" s="36"/>
      <c r="F6" s="36"/>
      <c r="G6" s="36"/>
      <c r="H6" s="10" t="s">
        <v>6</v>
      </c>
      <c r="I6" s="10" t="s">
        <v>4</v>
      </c>
      <c r="M6" s="8" t="s">
        <v>3</v>
      </c>
    </row>
    <row r="7" spans="1:17" x14ac:dyDescent="0.25">
      <c r="A7" s="10">
        <v>1</v>
      </c>
      <c r="B7" s="33">
        <v>60</v>
      </c>
      <c r="C7" s="10">
        <v>60</v>
      </c>
      <c r="D7" s="10"/>
      <c r="E7" s="10"/>
      <c r="F7" s="10"/>
      <c r="G7" s="10"/>
      <c r="H7" s="37">
        <f>AVERAGE(C7:G12)</f>
        <v>60</v>
      </c>
      <c r="I7" s="36" t="str">
        <f>IF(AND(P8&gt;=Q8,P9&lt;=Q9,P10=Q10),"TAK","NIE")</f>
        <v>TAK</v>
      </c>
    </row>
    <row r="8" spans="1:17" x14ac:dyDescent="0.25">
      <c r="A8" s="10">
        <v>2</v>
      </c>
      <c r="B8" s="34"/>
      <c r="C8" s="10"/>
      <c r="D8" s="10"/>
      <c r="E8" s="10"/>
      <c r="F8" s="10"/>
      <c r="G8" s="10"/>
      <c r="H8" s="37"/>
      <c r="I8" s="36"/>
      <c r="L8" s="11">
        <f>STDEVP(C7:G12)</f>
        <v>0</v>
      </c>
      <c r="M8" s="11">
        <f>STDEVP(D7:H12)</f>
        <v>0</v>
      </c>
      <c r="O8" s="33"/>
      <c r="P8" s="12">
        <f>COUNTIFS(C7:G12,"&gt;="&amp;B7)</f>
        <v>1</v>
      </c>
      <c r="Q8" s="10">
        <f>ROUNDUP(0.8*P11,0)</f>
        <v>1</v>
      </c>
    </row>
    <row r="9" spans="1:17" x14ac:dyDescent="0.25">
      <c r="A9" s="10">
        <v>3</v>
      </c>
      <c r="B9" s="34"/>
      <c r="C9" s="10"/>
      <c r="D9" s="10"/>
      <c r="E9" s="10"/>
      <c r="F9" s="10"/>
      <c r="G9" s="10"/>
      <c r="H9" s="37"/>
      <c r="I9" s="36"/>
      <c r="O9" s="34"/>
      <c r="P9" s="10">
        <f>COUNTIFS(C7:G12,"&lt;"&amp;B7,C7:G12,"&gt;="&amp;B7*0.8)</f>
        <v>0</v>
      </c>
      <c r="Q9" s="10">
        <f>ROUNDDOWN(0.2*P11,0)</f>
        <v>0</v>
      </c>
    </row>
    <row r="10" spans="1:17" x14ac:dyDescent="0.25">
      <c r="A10" s="10">
        <v>4</v>
      </c>
      <c r="B10" s="34"/>
      <c r="C10" s="10"/>
      <c r="D10" s="10"/>
      <c r="E10" s="10"/>
      <c r="F10" s="10"/>
      <c r="G10" s="10"/>
      <c r="H10" s="37"/>
      <c r="I10" s="36"/>
      <c r="O10" s="35"/>
      <c r="P10" s="10">
        <f>COUNTIFS(C7:G12,"&lt;"&amp;B7*0.8)</f>
        <v>0</v>
      </c>
      <c r="Q10" s="10">
        <v>0</v>
      </c>
    </row>
    <row r="11" spans="1:17" x14ac:dyDescent="0.25">
      <c r="A11" s="10">
        <v>5</v>
      </c>
      <c r="B11" s="34"/>
      <c r="C11" s="10"/>
      <c r="D11" s="10"/>
      <c r="E11" s="10"/>
      <c r="F11" s="10"/>
      <c r="G11" s="10"/>
      <c r="H11" s="37"/>
      <c r="I11" s="36"/>
      <c r="O11" s="10" t="s">
        <v>17</v>
      </c>
      <c r="P11" s="13">
        <f>SUM(P8:P10)</f>
        <v>1</v>
      </c>
      <c r="Q11" s="13">
        <f>SUM(Q8:Q10)</f>
        <v>1</v>
      </c>
    </row>
    <row r="12" spans="1:17" x14ac:dyDescent="0.25">
      <c r="A12" s="10">
        <v>6</v>
      </c>
      <c r="B12" s="35"/>
      <c r="C12" s="10"/>
      <c r="D12" s="10"/>
      <c r="E12" s="10"/>
      <c r="F12" s="10"/>
      <c r="G12" s="10"/>
      <c r="H12" s="37"/>
      <c r="I12" s="36"/>
    </row>
    <row r="14" spans="1:17" x14ac:dyDescent="0.25">
      <c r="B14" s="8" t="s">
        <v>18</v>
      </c>
      <c r="C14" s="8">
        <f>P11</f>
        <v>1</v>
      </c>
      <c r="D14" s="14" t="s">
        <v>19</v>
      </c>
    </row>
    <row r="15" spans="1:17" x14ac:dyDescent="0.25">
      <c r="B15" s="14" t="str">
        <f>IF(I7="TAK","Pomiary spełniają regułę 80/20.","Pomiary nie spełniają reguły 80/20")</f>
        <v>Pomiary spełniają regułę 80/20.</v>
      </c>
    </row>
    <row r="18" spans="1:10" x14ac:dyDescent="0.25">
      <c r="A18" s="21" t="s">
        <v>69</v>
      </c>
    </row>
    <row r="19" spans="1:10" x14ac:dyDescent="0.25">
      <c r="A19" t="s">
        <v>68</v>
      </c>
    </row>
    <row r="21" spans="1:10" x14ac:dyDescent="0.25">
      <c r="A21" t="s">
        <v>67</v>
      </c>
      <c r="B21"/>
      <c r="C21"/>
      <c r="D21"/>
      <c r="E21"/>
      <c r="F21"/>
      <c r="G21"/>
      <c r="H21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x14ac:dyDescent="0.25">
      <c r="A26" t="s">
        <v>35</v>
      </c>
      <c r="B26"/>
      <c r="C26"/>
      <c r="D26"/>
      <c r="E26"/>
      <c r="F26" t="s">
        <v>36</v>
      </c>
      <c r="G26"/>
      <c r="H26"/>
      <c r="I26"/>
      <c r="J26"/>
    </row>
    <row r="27" spans="1:10" x14ac:dyDescent="0.25">
      <c r="A27"/>
      <c r="B27"/>
      <c r="C27"/>
      <c r="D27"/>
      <c r="E27"/>
      <c r="F27"/>
      <c r="G27"/>
      <c r="H27"/>
      <c r="I27"/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 t="s">
        <v>37</v>
      </c>
      <c r="B29"/>
      <c r="C29"/>
      <c r="D29"/>
      <c r="E29"/>
      <c r="F29"/>
      <c r="G29"/>
      <c r="H29"/>
      <c r="I29"/>
      <c r="J29"/>
    </row>
    <row r="30" spans="1:10" x14ac:dyDescent="0.25">
      <c r="A30" t="s">
        <v>38</v>
      </c>
      <c r="B30"/>
      <c r="C30"/>
      <c r="D30"/>
      <c r="E30"/>
      <c r="F30"/>
      <c r="G30"/>
      <c r="H30"/>
      <c r="I30"/>
      <c r="J30"/>
    </row>
  </sheetData>
  <mergeCells count="6">
    <mergeCell ref="B2:I2"/>
    <mergeCell ref="O8:O10"/>
    <mergeCell ref="C6:G6"/>
    <mergeCell ref="H7:H12"/>
    <mergeCell ref="I7:I12"/>
    <mergeCell ref="B7:B12"/>
  </mergeCells>
  <conditionalFormatting sqref="I7:I12">
    <cfRule type="cellIs" dxfId="1" priority="1" operator="equal">
      <formula>"NIE"</formula>
    </cfRule>
    <cfRule type="cellIs" dxfId="0" priority="2" operator="equal">
      <formula>"TAK"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workbookViewId="0">
      <selection activeCell="G12" sqref="G12:J12"/>
    </sheetView>
  </sheetViews>
  <sheetFormatPr defaultRowHeight="15" x14ac:dyDescent="0.25"/>
  <cols>
    <col min="1" max="1" width="8.7109375" customWidth="1"/>
    <col min="3" max="3" width="12.42578125" customWidth="1"/>
    <col min="4" max="4" width="6.5703125" customWidth="1"/>
    <col min="5" max="5" width="6.28515625" customWidth="1"/>
    <col min="6" max="6" width="6.42578125" customWidth="1"/>
    <col min="7" max="7" width="6.28515625" customWidth="1"/>
    <col min="8" max="8" width="6.42578125" customWidth="1"/>
    <col min="9" max="9" width="6.5703125" customWidth="1"/>
    <col min="10" max="10" width="6.85546875" customWidth="1"/>
    <col min="11" max="11" width="6.140625" customWidth="1"/>
    <col min="12" max="12" width="6.5703125" customWidth="1"/>
  </cols>
  <sheetData>
    <row r="1" spans="2:10" ht="21" x14ac:dyDescent="0.35">
      <c r="D1" s="29" t="s">
        <v>66</v>
      </c>
    </row>
    <row r="2" spans="2:10" ht="15.75" thickBot="1" x14ac:dyDescent="0.3"/>
    <row r="3" spans="2:10" ht="16.5" thickBot="1" x14ac:dyDescent="0.3">
      <c r="B3" s="30" t="s">
        <v>39</v>
      </c>
      <c r="C3" s="31"/>
      <c r="D3" s="31"/>
      <c r="E3" s="31"/>
      <c r="F3" s="31"/>
      <c r="G3" s="31"/>
      <c r="H3" s="31"/>
      <c r="I3" s="32"/>
    </row>
    <row r="12" spans="2:10" x14ac:dyDescent="0.25">
      <c r="B12" t="s">
        <v>40</v>
      </c>
      <c r="C12" s="38" t="s">
        <v>46</v>
      </c>
      <c r="D12" s="38"/>
      <c r="E12" s="38"/>
      <c r="G12" s="39" t="s">
        <v>61</v>
      </c>
      <c r="H12" s="39"/>
      <c r="I12" s="39"/>
      <c r="J12" s="39"/>
    </row>
    <row r="13" spans="2:10" x14ac:dyDescent="0.25">
      <c r="B13" t="s">
        <v>41</v>
      </c>
      <c r="C13" s="38" t="s">
        <v>47</v>
      </c>
      <c r="D13" s="38"/>
      <c r="E13" s="38"/>
      <c r="G13" s="38" t="s">
        <v>62</v>
      </c>
      <c r="H13" s="38"/>
      <c r="I13" s="38"/>
      <c r="J13" s="38"/>
    </row>
    <row r="14" spans="2:10" x14ac:dyDescent="0.25">
      <c r="B14" t="s">
        <v>42</v>
      </c>
      <c r="C14" s="38" t="s">
        <v>48</v>
      </c>
      <c r="D14" s="38"/>
      <c r="E14" s="38"/>
      <c r="G14" s="38" t="s">
        <v>62</v>
      </c>
      <c r="H14" s="38"/>
      <c r="I14" s="38"/>
      <c r="J14" s="38"/>
    </row>
    <row r="15" spans="2:10" x14ac:dyDescent="0.25">
      <c r="B15" t="s">
        <v>43</v>
      </c>
      <c r="C15" s="38" t="s">
        <v>26</v>
      </c>
      <c r="D15" s="38"/>
      <c r="E15" s="38"/>
      <c r="G15" s="38" t="s">
        <v>63</v>
      </c>
      <c r="H15" s="38"/>
      <c r="I15" s="38"/>
      <c r="J15" s="38"/>
    </row>
    <row r="16" spans="2:10" x14ac:dyDescent="0.25">
      <c r="B16" t="s">
        <v>44</v>
      </c>
      <c r="C16" s="38" t="s">
        <v>49</v>
      </c>
      <c r="D16" s="38"/>
      <c r="E16" s="38"/>
      <c r="G16" s="38" t="s">
        <v>64</v>
      </c>
      <c r="H16" s="38"/>
      <c r="I16" s="38"/>
      <c r="J16" s="38"/>
    </row>
    <row r="17" spans="1:12" x14ac:dyDescent="0.25">
      <c r="B17" t="s">
        <v>45</v>
      </c>
      <c r="C17" s="38" t="s">
        <v>50</v>
      </c>
      <c r="D17" s="38"/>
      <c r="E17" s="38"/>
      <c r="G17" s="39" t="s">
        <v>65</v>
      </c>
      <c r="H17" s="39"/>
      <c r="I17" s="39"/>
      <c r="J17" s="39"/>
    </row>
    <row r="19" spans="1:12" ht="30" x14ac:dyDescent="0.25">
      <c r="A19" s="26" t="s">
        <v>53</v>
      </c>
      <c r="B19" s="27" t="s">
        <v>52</v>
      </c>
      <c r="C19" s="26" t="s">
        <v>54</v>
      </c>
      <c r="D19" s="27" t="s">
        <v>55</v>
      </c>
      <c r="E19" s="27" t="s">
        <v>41</v>
      </c>
      <c r="F19" s="27" t="s">
        <v>56</v>
      </c>
      <c r="G19" s="27" t="s">
        <v>57</v>
      </c>
      <c r="H19" s="27" t="s">
        <v>60</v>
      </c>
      <c r="I19" s="27" t="s">
        <v>43</v>
      </c>
      <c r="J19" s="27" t="s">
        <v>58</v>
      </c>
      <c r="K19" s="27" t="s">
        <v>44</v>
      </c>
      <c r="L19" s="27" t="s">
        <v>59</v>
      </c>
    </row>
    <row r="20" spans="1:12" x14ac:dyDescent="0.25">
      <c r="A20" s="2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2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x14ac:dyDescent="0.25">
      <c r="A22" s="2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x14ac:dyDescent="0.25">
      <c r="A23" s="2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x14ac:dyDescent="0.25">
      <c r="A24" s="2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x14ac:dyDescent="0.25">
      <c r="A25" s="2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2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21" t="s">
        <v>69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t="s">
        <v>68</v>
      </c>
    </row>
    <row r="29" spans="1:12" x14ac:dyDescent="0.25">
      <c r="A29" t="s">
        <v>67</v>
      </c>
    </row>
    <row r="34" spans="1:6" x14ac:dyDescent="0.25">
      <c r="A34" t="s">
        <v>35</v>
      </c>
      <c r="F34" t="s">
        <v>36</v>
      </c>
    </row>
    <row r="35" spans="1:6" ht="33" customHeight="1" x14ac:dyDescent="0.25"/>
    <row r="37" spans="1:6" x14ac:dyDescent="0.25">
      <c r="A37" t="s">
        <v>37</v>
      </c>
    </row>
    <row r="38" spans="1:6" x14ac:dyDescent="0.25">
      <c r="A38" t="s">
        <v>38</v>
      </c>
    </row>
  </sheetData>
  <mergeCells count="13">
    <mergeCell ref="C16:E16"/>
    <mergeCell ref="C17:E17"/>
    <mergeCell ref="G12:J12"/>
    <mergeCell ref="G13:J13"/>
    <mergeCell ref="G14:J14"/>
    <mergeCell ref="G15:J15"/>
    <mergeCell ref="G16:J16"/>
    <mergeCell ref="G17:J17"/>
    <mergeCell ref="B3:I3"/>
    <mergeCell ref="C12:E12"/>
    <mergeCell ref="C13:E13"/>
    <mergeCell ref="C14:E14"/>
    <mergeCell ref="C15:E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1"/>
  <sheetViews>
    <sheetView topLeftCell="A10" workbookViewId="0">
      <selection activeCell="A6" sqref="A6"/>
    </sheetView>
  </sheetViews>
  <sheetFormatPr defaultRowHeight="15" x14ac:dyDescent="0.25"/>
  <cols>
    <col min="1" max="1" width="9.28515625" customWidth="1"/>
    <col min="2" max="2" width="9.140625" customWidth="1"/>
    <col min="3" max="3" width="9.85546875" customWidth="1"/>
    <col min="4" max="4" width="10.85546875" customWidth="1"/>
    <col min="5" max="5" width="11.28515625" customWidth="1"/>
    <col min="6" max="6" width="10.7109375" customWidth="1"/>
    <col min="7" max="7" width="10.85546875" customWidth="1"/>
    <col min="8" max="8" width="18.5703125" customWidth="1"/>
    <col min="12" max="12" width="16.42578125" customWidth="1"/>
    <col min="13" max="13" width="19.140625" customWidth="1"/>
    <col min="14" max="14" width="15.28515625" customWidth="1"/>
    <col min="15" max="15" width="25.42578125" customWidth="1"/>
  </cols>
  <sheetData>
    <row r="5" spans="1:17" ht="18.75" x14ac:dyDescent="0.3">
      <c r="A5" s="25" t="s">
        <v>70</v>
      </c>
      <c r="B5" s="17"/>
      <c r="C5" s="17"/>
      <c r="D5" s="17"/>
      <c r="E5" s="17"/>
      <c r="F5" s="17"/>
      <c r="G5" s="17"/>
      <c r="H5" s="17"/>
    </row>
    <row r="6" spans="1:17" ht="21" x14ac:dyDescent="0.35">
      <c r="A6" s="16"/>
      <c r="B6" s="17"/>
      <c r="C6" s="17"/>
      <c r="D6" s="17"/>
      <c r="E6" s="17"/>
      <c r="F6" s="17"/>
      <c r="G6" s="17"/>
      <c r="H6" s="17"/>
    </row>
    <row r="7" spans="1:17" ht="21" x14ac:dyDescent="0.35">
      <c r="A7" s="16"/>
      <c r="B7" s="17"/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</row>
    <row r="8" spans="1:17" ht="21" x14ac:dyDescent="0.35">
      <c r="A8" s="16"/>
      <c r="B8" s="17"/>
      <c r="C8" s="17"/>
      <c r="D8" s="17"/>
      <c r="E8" s="17"/>
      <c r="F8" s="17"/>
      <c r="G8" s="17"/>
      <c r="H8" s="17"/>
    </row>
    <row r="9" spans="1:17" x14ac:dyDescent="0.25">
      <c r="A9" s="40"/>
      <c r="B9" s="40"/>
      <c r="C9" s="41" t="s">
        <v>24</v>
      </c>
      <c r="D9" s="41"/>
      <c r="E9" s="41" t="s">
        <v>25</v>
      </c>
      <c r="F9" s="41"/>
      <c r="G9" s="41" t="s">
        <v>26</v>
      </c>
      <c r="H9" s="41"/>
    </row>
    <row r="10" spans="1:17" x14ac:dyDescent="0.25">
      <c r="A10" s="20" t="s">
        <v>27</v>
      </c>
      <c r="B10" s="20"/>
      <c r="C10" s="40"/>
      <c r="D10" s="40"/>
      <c r="E10" s="40"/>
      <c r="F10" s="40"/>
      <c r="G10" s="40"/>
      <c r="H10" s="40"/>
      <c r="L10" t="s">
        <v>51</v>
      </c>
    </row>
    <row r="11" spans="1:17" x14ac:dyDescent="0.25">
      <c r="A11" s="20" t="s">
        <v>28</v>
      </c>
      <c r="B11" s="20"/>
      <c r="C11" s="40"/>
      <c r="D11" s="40"/>
      <c r="E11" s="40"/>
      <c r="F11" s="40"/>
      <c r="G11" s="40"/>
      <c r="H11" s="40"/>
    </row>
    <row r="12" spans="1:17" x14ac:dyDescent="0.25">
      <c r="A12" s="42" t="s">
        <v>29</v>
      </c>
      <c r="B12" s="42"/>
      <c r="C12" s="40"/>
      <c r="D12" s="40"/>
      <c r="E12" s="40"/>
      <c r="F12" s="40"/>
      <c r="G12" s="40"/>
      <c r="H12" s="40"/>
    </row>
    <row r="13" spans="1:17" x14ac:dyDescent="0.25">
      <c r="A13" s="43" t="s">
        <v>30</v>
      </c>
      <c r="B13" s="42"/>
      <c r="C13" s="40"/>
      <c r="D13" s="40"/>
      <c r="E13" s="40"/>
      <c r="F13" s="40"/>
      <c r="G13" s="40"/>
      <c r="H13" s="40"/>
    </row>
    <row r="14" spans="1:17" x14ac:dyDescent="0.25">
      <c r="A14" s="21"/>
      <c r="B14" s="17"/>
      <c r="C14" s="17"/>
      <c r="D14" s="17"/>
      <c r="E14" s="17"/>
      <c r="F14" s="17"/>
      <c r="G14" s="17"/>
      <c r="H14" s="17"/>
    </row>
    <row r="15" spans="1:17" x14ac:dyDescent="0.25">
      <c r="A15" s="17"/>
      <c r="B15" s="17"/>
      <c r="C15" s="17"/>
      <c r="D15" s="17"/>
      <c r="E15" s="17"/>
      <c r="F15" s="17"/>
      <c r="G15" s="17"/>
      <c r="H15" s="17"/>
    </row>
    <row r="16" spans="1:17" x14ac:dyDescent="0.25">
      <c r="A16" s="17"/>
      <c r="B16" s="17"/>
      <c r="C16" s="17"/>
      <c r="D16" s="17"/>
      <c r="E16" s="17"/>
      <c r="F16" s="17"/>
      <c r="G16" s="17"/>
      <c r="H16" s="17"/>
    </row>
    <row r="17" spans="1:8" ht="38.25" x14ac:dyDescent="0.25">
      <c r="A17" s="23" t="s">
        <v>20</v>
      </c>
      <c r="B17" s="23" t="s">
        <v>21</v>
      </c>
      <c r="C17" s="24" t="s">
        <v>22</v>
      </c>
      <c r="D17" s="24" t="s">
        <v>32</v>
      </c>
      <c r="E17" s="24" t="s">
        <v>33</v>
      </c>
      <c r="F17" s="24" t="s">
        <v>34</v>
      </c>
      <c r="G17" s="24" t="s">
        <v>23</v>
      </c>
      <c r="H17" s="24" t="s">
        <v>31</v>
      </c>
    </row>
    <row r="18" spans="1:8" x14ac:dyDescent="0.25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</row>
    <row r="19" spans="1:8" ht="27" customHeight="1" x14ac:dyDescent="0.25">
      <c r="A19" s="19"/>
      <c r="B19" s="19"/>
      <c r="C19" s="19"/>
      <c r="D19" s="19"/>
      <c r="E19" s="19"/>
      <c r="F19" s="19"/>
      <c r="G19" s="19"/>
      <c r="H19" s="19"/>
    </row>
    <row r="20" spans="1:8" ht="27" customHeight="1" x14ac:dyDescent="0.25">
      <c r="A20" s="19"/>
      <c r="B20" s="19"/>
      <c r="C20" s="19"/>
      <c r="D20" s="19"/>
      <c r="E20" s="19"/>
      <c r="F20" s="19"/>
      <c r="G20" s="19"/>
      <c r="H20" s="19"/>
    </row>
    <row r="21" spans="1:8" ht="27" customHeight="1" x14ac:dyDescent="0.25">
      <c r="A21" s="19"/>
      <c r="B21" s="19"/>
      <c r="C21" s="19"/>
      <c r="D21" s="19"/>
      <c r="E21" s="19"/>
      <c r="F21" s="19"/>
      <c r="G21" s="19"/>
      <c r="H21" s="19"/>
    </row>
    <row r="22" spans="1:8" ht="27" customHeight="1" x14ac:dyDescent="0.25">
      <c r="A22" s="19"/>
      <c r="B22" s="19"/>
      <c r="C22" s="19"/>
      <c r="D22" s="19"/>
      <c r="E22" s="19"/>
      <c r="F22" s="19"/>
      <c r="G22" s="19"/>
      <c r="H22" s="19"/>
    </row>
    <row r="23" spans="1:8" ht="27" customHeight="1" x14ac:dyDescent="0.25">
      <c r="A23" s="19"/>
      <c r="B23" s="19"/>
      <c r="C23" s="19"/>
      <c r="D23" s="19"/>
      <c r="E23" s="19"/>
      <c r="F23" s="19"/>
      <c r="G23" s="19"/>
      <c r="H23" s="19"/>
    </row>
    <row r="24" spans="1:8" ht="27" customHeight="1" x14ac:dyDescent="0.25">
      <c r="A24" s="19"/>
      <c r="B24" s="19"/>
      <c r="C24" s="19"/>
      <c r="D24" s="19"/>
      <c r="E24" s="19"/>
      <c r="F24" s="19"/>
      <c r="G24" s="19"/>
      <c r="H24" s="19"/>
    </row>
    <row r="25" spans="1:8" ht="27" customHeight="1" x14ac:dyDescent="0.25">
      <c r="A25" s="19"/>
      <c r="B25" s="19"/>
      <c r="C25" s="19"/>
      <c r="D25" s="19"/>
      <c r="E25" s="19"/>
      <c r="F25" s="19"/>
      <c r="G25" s="19"/>
      <c r="H25" s="19"/>
    </row>
    <row r="26" spans="1:8" ht="27" customHeight="1" x14ac:dyDescent="0.25">
      <c r="A26" s="19"/>
      <c r="B26" s="19"/>
      <c r="C26" s="19"/>
      <c r="D26" s="19"/>
      <c r="E26" s="19"/>
      <c r="F26" s="19"/>
      <c r="G26" s="19"/>
      <c r="H26" s="19"/>
    </row>
    <row r="32" spans="1:8" x14ac:dyDescent="0.25">
      <c r="A32" t="s">
        <v>35</v>
      </c>
      <c r="F32" t="s">
        <v>36</v>
      </c>
    </row>
    <row r="33" spans="1:16" ht="35.25" customHeight="1" x14ac:dyDescent="0.25">
      <c r="K33" s="17"/>
      <c r="L33" s="17"/>
      <c r="M33" s="17"/>
      <c r="N33" s="17"/>
      <c r="O33" s="17"/>
      <c r="P33" s="17"/>
    </row>
    <row r="34" spans="1:16" ht="33.75" customHeight="1" x14ac:dyDescent="0.25">
      <c r="K34" s="17"/>
      <c r="L34" s="17"/>
      <c r="M34" s="17"/>
      <c r="N34" s="17"/>
      <c r="O34" s="17"/>
      <c r="P34" s="17"/>
    </row>
    <row r="35" spans="1:16" x14ac:dyDescent="0.25">
      <c r="A35" t="s">
        <v>37</v>
      </c>
      <c r="K35" s="17"/>
      <c r="L35" s="17"/>
      <c r="M35" s="22"/>
      <c r="N35" s="22"/>
      <c r="O35" s="22"/>
      <c r="P35" s="17"/>
    </row>
    <row r="36" spans="1:16" x14ac:dyDescent="0.25">
      <c r="A36" t="s">
        <v>38</v>
      </c>
      <c r="K36" s="17"/>
      <c r="L36" s="17"/>
      <c r="M36" s="17"/>
      <c r="N36" s="17"/>
      <c r="O36" s="17"/>
      <c r="P36" s="17"/>
    </row>
    <row r="37" spans="1:16" x14ac:dyDescent="0.25">
      <c r="K37" s="17"/>
      <c r="L37" s="17"/>
      <c r="M37" s="17"/>
      <c r="N37" s="17"/>
      <c r="O37" s="17"/>
      <c r="P37" s="17"/>
    </row>
    <row r="38" spans="1:16" x14ac:dyDescent="0.25">
      <c r="K38" s="17"/>
      <c r="L38" s="17"/>
      <c r="M38" s="17"/>
      <c r="N38" s="17"/>
      <c r="O38" s="17"/>
      <c r="P38" s="17"/>
    </row>
    <row r="39" spans="1:16" x14ac:dyDescent="0.25">
      <c r="K39" s="17"/>
      <c r="L39" s="17"/>
      <c r="M39" s="17"/>
      <c r="N39" s="17"/>
      <c r="O39" s="17"/>
      <c r="P39" s="17"/>
    </row>
    <row r="40" spans="1:16" x14ac:dyDescent="0.25">
      <c r="K40" s="17"/>
      <c r="L40" s="17"/>
      <c r="M40" s="17"/>
      <c r="N40" s="17"/>
      <c r="O40" s="17"/>
      <c r="P40" s="17"/>
    </row>
    <row r="41" spans="1:16" x14ac:dyDescent="0.25">
      <c r="K41" s="17"/>
      <c r="L41" s="17"/>
      <c r="M41" s="17"/>
      <c r="N41" s="17"/>
      <c r="O41" s="17"/>
      <c r="P41" s="17"/>
    </row>
  </sheetData>
  <mergeCells count="18">
    <mergeCell ref="G12:H12"/>
    <mergeCell ref="G13:H13"/>
    <mergeCell ref="A12:B12"/>
    <mergeCell ref="A13:B13"/>
    <mergeCell ref="C12:D12"/>
    <mergeCell ref="C13:D13"/>
    <mergeCell ref="E12:F12"/>
    <mergeCell ref="E13:F13"/>
    <mergeCell ref="A9:B9"/>
    <mergeCell ref="C9:D9"/>
    <mergeCell ref="E9:F9"/>
    <mergeCell ref="G9:H9"/>
    <mergeCell ref="C10:D10"/>
    <mergeCell ref="C11:D11"/>
    <mergeCell ref="G10:H10"/>
    <mergeCell ref="G11:H11"/>
    <mergeCell ref="E10:F10"/>
    <mergeCell ref="E11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9" sqref="B9"/>
    </sheetView>
  </sheetViews>
  <sheetFormatPr defaultRowHeight="15" x14ac:dyDescent="0.25"/>
  <cols>
    <col min="1" max="1" width="25.42578125" style="4" customWidth="1"/>
    <col min="2" max="2" width="35" style="4" customWidth="1"/>
    <col min="3" max="3" width="31.85546875" style="4" customWidth="1"/>
    <col min="4" max="16384" width="9.140625" style="4"/>
  </cols>
  <sheetData>
    <row r="1" spans="1:4" ht="17.25" thickBot="1" x14ac:dyDescent="0.3">
      <c r="A1" s="2" t="s">
        <v>12</v>
      </c>
      <c r="B1" s="2"/>
      <c r="C1" s="1"/>
      <c r="D1" s="3" t="s">
        <v>8</v>
      </c>
    </row>
    <row r="2" spans="1:4" ht="17.25" thickBot="1" x14ac:dyDescent="0.3">
      <c r="A2" s="3">
        <v>1</v>
      </c>
      <c r="B2" s="5">
        <v>40664</v>
      </c>
      <c r="C2" s="6"/>
      <c r="D2" s="3" t="s">
        <v>8</v>
      </c>
    </row>
    <row r="3" spans="1:4" ht="17.25" thickBot="1" x14ac:dyDescent="0.3">
      <c r="A3" s="3">
        <v>2</v>
      </c>
      <c r="B3" s="5">
        <v>40665</v>
      </c>
      <c r="C3" s="6"/>
      <c r="D3" s="3" t="s">
        <v>7</v>
      </c>
    </row>
    <row r="4" spans="1:4" ht="17.25" thickBot="1" x14ac:dyDescent="0.3">
      <c r="A4" s="3">
        <v>3</v>
      </c>
      <c r="B4" s="5">
        <v>40666</v>
      </c>
      <c r="C4" s="6"/>
      <c r="D4" s="3" t="s">
        <v>7</v>
      </c>
    </row>
    <row r="5" spans="1:4" ht="17.25" thickBot="1" x14ac:dyDescent="0.3">
      <c r="A5" s="3">
        <v>4</v>
      </c>
      <c r="B5" s="5">
        <v>40667</v>
      </c>
      <c r="C5" s="6"/>
    </row>
    <row r="6" spans="1:4" ht="17.25" thickBot="1" x14ac:dyDescent="0.3">
      <c r="A6" s="3">
        <v>5</v>
      </c>
      <c r="B6" s="5">
        <v>40668</v>
      </c>
      <c r="C6" s="6"/>
    </row>
    <row r="7" spans="1:4" ht="17.25" thickBot="1" x14ac:dyDescent="0.3">
      <c r="A7" s="3">
        <v>6</v>
      </c>
      <c r="B7" s="5">
        <v>40669</v>
      </c>
      <c r="C7" s="6"/>
    </row>
    <row r="8" spans="1:4" ht="17.25" thickBot="1" x14ac:dyDescent="0.3">
      <c r="A8" s="7" t="s">
        <v>9</v>
      </c>
      <c r="B8" s="7" t="s">
        <v>10</v>
      </c>
      <c r="C8" s="7" t="s">
        <v>11</v>
      </c>
    </row>
    <row r="9" spans="1:4" ht="50.25" thickBot="1" x14ac:dyDescent="0.3">
      <c r="A9" s="3">
        <f>COUNTIFS(A2:A7,"&lt;6",A2:A7,"&gt;1")</f>
        <v>4</v>
      </c>
      <c r="B9" s="3" t="s">
        <v>13</v>
      </c>
      <c r="C9" s="3">
        <v>4</v>
      </c>
    </row>
    <row r="10" spans="1:4" ht="83.25" thickBot="1" x14ac:dyDescent="0.3">
      <c r="A10" s="3">
        <f>COUNTIFS(A2:A7,"&lt;5",B2:B7,"&lt;2011-05-03")</f>
        <v>2</v>
      </c>
      <c r="B10" s="3" t="s">
        <v>14</v>
      </c>
      <c r="C10" s="3">
        <v>2</v>
      </c>
    </row>
    <row r="11" spans="1:4" ht="66.75" thickBot="1" x14ac:dyDescent="0.3">
      <c r="A11" s="3">
        <f>COUNTIFS(A2:A7,"&lt;"&amp;A6,B2:B7,"&lt;"&amp;B4)</f>
        <v>2</v>
      </c>
      <c r="B11" s="3" t="s">
        <v>15</v>
      </c>
      <c r="C11" s="3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Arkusz4</vt:lpstr>
      <vt:lpstr>Arkusz3</vt:lpstr>
      <vt:lpstr>Arkusz2</vt:lpstr>
    </vt:vector>
  </TitlesOfParts>
  <Company>PKP PLK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Ślusarczyk Artur</dc:creator>
  <cp:lastModifiedBy>Niewiarowski Przemysław</cp:lastModifiedBy>
  <cp:lastPrinted>2021-02-19T12:07:23Z</cp:lastPrinted>
  <dcterms:created xsi:type="dcterms:W3CDTF">2021-02-19T07:37:06Z</dcterms:created>
  <dcterms:modified xsi:type="dcterms:W3CDTF">2021-03-25T09:18:46Z</dcterms:modified>
</cp:coreProperties>
</file>