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b\KONTRAKTY 2025\25 25 012 ZIELONA GORA\Podwykonastwo Procedura otwarta\"/>
    </mc:Choice>
  </mc:AlternateContent>
  <xr:revisionPtr revIDLastSave="0" documentId="13_ncr:1_{C074C1A9-4E04-417A-AFD2-642E1037AC99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Wartość robocizny" sheetId="41" r:id="rId1"/>
    <sheet name="Materiały" sheetId="42" r:id="rId2"/>
    <sheet name="Sprzęt" sheetId="43" r:id="rId3"/>
    <sheet name="Arkusz1" sheetId="44" r:id="rId4"/>
  </sheets>
  <externalReferences>
    <externalReference r:id="rId5"/>
  </externalReferences>
  <definedNames>
    <definedName name="_xlnm.Print_Area" localSheetId="0">'Wartość robocizny'!$A$1:$F$70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2" l="1"/>
  <c r="F19" i="43" l="1"/>
  <c r="F20" i="43" s="1"/>
  <c r="C6" i="44" s="1"/>
  <c r="F17" i="43"/>
  <c r="F15" i="43"/>
  <c r="F13" i="43"/>
  <c r="F11" i="43"/>
  <c r="F9" i="43"/>
  <c r="F7" i="43"/>
  <c r="F19" i="42" l="1"/>
  <c r="F17" i="42"/>
  <c r="F15" i="42"/>
  <c r="F11" i="42"/>
  <c r="F9" i="42"/>
  <c r="F7" i="42"/>
  <c r="F34" i="41"/>
  <c r="F33" i="41"/>
  <c r="F32" i="41"/>
  <c r="F31" i="41"/>
  <c r="A32" i="41"/>
  <c r="F29" i="41"/>
  <c r="F28" i="41"/>
  <c r="A28" i="41"/>
  <c r="A29" i="41" s="1"/>
  <c r="F27" i="41"/>
  <c r="F23" i="41"/>
  <c r="F25" i="41"/>
  <c r="F24" i="41"/>
  <c r="A24" i="41"/>
  <c r="A25" i="41" s="1"/>
  <c r="B19" i="41"/>
  <c r="C19" i="41"/>
  <c r="D19" i="41"/>
  <c r="B20" i="41"/>
  <c r="C20" i="41"/>
  <c r="D20" i="41"/>
  <c r="B21" i="41"/>
  <c r="C21" i="41"/>
  <c r="D21" i="41"/>
  <c r="B15" i="41"/>
  <c r="C15" i="41"/>
  <c r="D15" i="41"/>
  <c r="B16" i="41"/>
  <c r="C16" i="41"/>
  <c r="D16" i="41"/>
  <c r="B17" i="41"/>
  <c r="C17" i="41"/>
  <c r="D17" i="41"/>
  <c r="B11" i="41"/>
  <c r="C11" i="41"/>
  <c r="D11" i="41"/>
  <c r="B12" i="41"/>
  <c r="C12" i="41"/>
  <c r="D12" i="41"/>
  <c r="B13" i="41"/>
  <c r="C13" i="41"/>
  <c r="D13" i="41"/>
  <c r="F20" i="42" l="1"/>
  <c r="C5" i="44" s="1"/>
  <c r="A8" i="41"/>
  <c r="A9" i="41" s="1"/>
  <c r="A12" i="41" s="1"/>
  <c r="A13" i="41" s="1"/>
  <c r="F19" i="41"/>
  <c r="F21" i="41"/>
  <c r="F20" i="41"/>
  <c r="F17" i="41"/>
  <c r="F16" i="41"/>
  <c r="F15" i="41"/>
  <c r="F13" i="41"/>
  <c r="F12" i="41"/>
  <c r="F11" i="41"/>
  <c r="F9" i="41"/>
  <c r="F8" i="41"/>
  <c r="F7" i="41"/>
  <c r="F35" i="41" l="1"/>
  <c r="A16" i="41"/>
  <c r="C4" i="44" l="1"/>
  <c r="C7" i="44" s="1"/>
  <c r="C8" i="44" s="1"/>
  <c r="C9" i="44" s="1"/>
  <c r="A17" i="41"/>
  <c r="A20" i="41" s="1"/>
  <c r="A21" i="41" s="1"/>
</calcChain>
</file>

<file path=xl/sharedStrings.xml><?xml version="1.0" encoding="utf-8"?>
<sst xmlns="http://schemas.openxmlformats.org/spreadsheetml/2006/main" count="231" uniqueCount="39">
  <si>
    <t>Lp.</t>
  </si>
  <si>
    <t>Jednostka</t>
  </si>
  <si>
    <t>Ilość</t>
  </si>
  <si>
    <t>*</t>
  </si>
  <si>
    <t>Wyszczególnienie elementów rozliczeniowych</t>
  </si>
  <si>
    <t>Zadanie:</t>
  </si>
  <si>
    <t>Wartość</t>
  </si>
  <si>
    <t>Cena jednostkowa</t>
  </si>
  <si>
    <t>Robocizna</t>
  </si>
  <si>
    <t xml:space="preserve">Zadanie 1. Opracowanie dokumentacji projektowej, wykonanie robót budowlanych oraz uzyskanie decyzji niezbędnych dla rozpoczęcia robót i użytkowania obiektu dla remontu przepustu zlokalizowanego w ciągu linii kolejowej nr 273 w km 141,498. </t>
  </si>
  <si>
    <t>Opracowanie i uzgodnienie dokumentacji projektowej wraz z uzyskaniem wszelkich niezbędnych decyzji do rozpoczęcia Robót i użytkowania obiektu.</t>
  </si>
  <si>
    <t>rycz.</t>
  </si>
  <si>
    <t>Wykonanie robót budowlanych o zakresie zgodnym z PFU</t>
  </si>
  <si>
    <t>Opracowanie dokumentacji powykonawczej, operatu kolaudacyjnego.</t>
  </si>
  <si>
    <t xml:space="preserve">Zadanie 2. Opracowanie dokumentacji projektowej, wykonanie robót budowlanych oraz uzyskanie decyzji niezbędnych dla rozpoczęcia robót i użytkowania obiektu dla przebudowy przepustu zlokalizowanego w ciągu linii kolejowej nr 282 w km 94,481. </t>
  </si>
  <si>
    <t>Zadanie 3. Opracowanie dokumentacji projektowej, wykonanie robót budowlanych oraz uzyskanie decyzji niezbędnych dla rozpoczęcia robót i użytkowania obiektu dla przebudowy przepustu zlokalizowanego w ciągu linii kolejowej nr 282 w km 101,001.</t>
  </si>
  <si>
    <t>Zadanie 4. Opracowanie dokumentacji projektowej, wykonanie robót budowlanych oraz uzyskanie decyzji niezbędnych dla rozpoczęcia robót i użytkowania obiektu dla przebudowy przepustu zlokalizowanego w ciągu linii kolejowej nr 358 w km 49,638.</t>
  </si>
  <si>
    <t>Zadanie 5. Opracowanie dokumentacji projektowej, wykonanie robót budowlanych oraz uzyskanie decyzji niezbędnych dla rozpoczęcia robót i użytkowania obiektu dla przebudowy przepustu zlokalizowanego w ciągu linii kolejowej nr 358 w km 88,738.</t>
  </si>
  <si>
    <t>Zadanie 6. Opracowanie dokumentacji projektowej, wykonanie robót budowlanych oraz uzyskanie decyzji niezbędnych dla rozpoczęcia robót dla remontu muru oporowego wiaduktu zlokalizowanego w ciągu linii kolejowej nr 14 w km 353,111.</t>
  </si>
  <si>
    <t xml:space="preserve">Zadanie 7. Wykonanie tymczasowego zabezpieczenia przepustu. Opracowanie dokumentacji projektowej, wykonanie robót budowlanych oraz uzyskanie decyzji niezbędnych dla rozpoczęcia robót i użytkowania obiektu dla przebudowy przepustu zlokalizowanego w ciągu linii kolejowej nr 203 w km 226,176.  </t>
  </si>
  <si>
    <t>Opracowanie dokumentacji projektowej tymczasowego zabezpieczenia przepustu. Wykonanie robót budowlanych - tymczasowego zabezpieczenie przepustu</t>
  </si>
  <si>
    <t>Wartość kosztorysowa robót/usług bez podatku VAT</t>
  </si>
  <si>
    <t>„WYKONANIE ROBÓT BUDOWLANYCH DLA WYBRANYCH OBIEKTÓW INŻYNIERYJNYCH ZLOKALIZOWANYCH NA TERENIE ZAKŁADU LINII KOLEJOWYCH W ZIELONEJ GÓRZE W SYSTEMIE „PROJEKT I BUDOWA”</t>
  </si>
  <si>
    <t>Załącznik  - Rozbicie Ceny Ofertowej - robocizna</t>
  </si>
  <si>
    <t>Załącznik  - Rozbicie Ceny Ofertowej - materiały</t>
  </si>
  <si>
    <t>Załącznik  - Rozbicie Ceny Ofertowej - sprzęt budowlany</t>
  </si>
  <si>
    <t xml:space="preserve">Dostawa materiałów dla relaizacja zadania:
- koparka dwudrogowa
- koparka gąsienicowa z nozycami do wyburzeń
- koparko-ładowarka
- zagęszczarka
- piaskarka
- samochód czteroosiowy samowyładowczy
*wycena ma obejmować wszystkie sprzęty i narzędzia do wykonania zadania a powyższe zestawienie ma charakter poglądowy </t>
  </si>
  <si>
    <t>Warość robocizny</t>
  </si>
  <si>
    <t>Wartość materiałów</t>
  </si>
  <si>
    <t>Wartość sprzętu</t>
  </si>
  <si>
    <t>Łączna wartość oferty netto</t>
  </si>
  <si>
    <t>Podatek VAT</t>
  </si>
  <si>
    <t>Łączna wartość oferty brutto</t>
  </si>
  <si>
    <t>….........................................................................................................................................................</t>
  </si>
  <si>
    <t>(podpisy Wykonawcy)</t>
  </si>
  <si>
    <r>
      <t xml:space="preserve">Termin realizacji  zlecenia w okresie od 16.06.2025r. do 19.12.2025r. 
Terminy pośrednie dla poszczególnych zdań:
•	Zadanie 1: zasadnicze prace konstrukcyjne w terminie zamknięć torowych tj. 10-14.10 tor nr 1 i 15-19.10 tor nr 2
•	Zadanie 2: zasadnicze roboty konstrukcyjne w terminie zamknięć torowych tj. 27-31.10
•	Zadanie 3: zasadnicze roboty konstrukcyjne w terminie zamknięć torowych tj. 27-31.10
•	Zadanie 4: zasadnicze roboty konstrukcyjne w terminie zamknięć torowych tj. 01-31.10
•	Zadanie 5: zasadnicze roboty konstrukcyjne w terminie zamknięć torowych tj. 01-31.10
•	Zadanie 6:  prace wymagające ingerencji w układ torowy w terminie zamknięć torowych tj. 3-12.11
•	Zadanie 7: tymczasowe podparcie wraz z projektem w terminie 21 dni od podpisania umowy, pozostałe prace remontowe zgodnie z terminem umownym
•	</t>
    </r>
    <r>
      <rPr>
        <b/>
        <sz val="10"/>
        <rFont val="Arial"/>
        <family val="2"/>
        <charset val="238"/>
      </rPr>
      <t>Dokumentacja projektowa dla powyższych zadań do 30.07.2025 wraz z niezbędnymi decyzjami, pozwoleniami, zgłoszeniami</t>
    </r>
  </si>
  <si>
    <t xml:space="preserve">Dostawa materiałów dla relaizacja zadania:
- rury dla przepustów
- prefabrykaty dla przepustów
- pospółka na zasypki
- materiał stref przejściowych
- stal zbrojeniowa
- beton konstrukcyjny
- materiał dylatacji
- zaprawy PCC do napraw powierzchni betonowych
- materiał do zabepieczenia antykorozyjnego powierchni betonowych i stalowych
- materiały do wykonania powłoki antygrafitii oraz hydrofobowej
- materiał  do wykonania izolacji MMA
- materoiał do hydroizolacji powierzchni betonowej
- materiały drenażowe i do odwodnienia stref przejściowych
- balustrady stalowe
- materiał na wykonanie schodów skarpowych
- materiał do wykonania nawierzchni torowej
- materiał na umocnienie skarp
*wycena ma obejmować całość materiałów do wykonania zadania zgodnie z dokumentacja zatwierdzona przez ZLK a powyższe zestawienie ma charakter poglądowy </t>
  </si>
  <si>
    <t>…................................................................................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</si>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</sst>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9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Border="0" applyProtection="0"/>
    <xf numFmtId="0" fontId="12" fillId="0" borderId="0" applyNumberFormat="0" applyFill="0" applyBorder="0" applyProtection="0">
      <alignment vertical="top" wrapText="1"/>
    </xf>
  </cellStyleXfs>
  <cellXfs count="106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10" fillId="0" borderId="18" xfId="5" applyFont="1" applyBorder="1" applyAlignment="1">
      <alignment vertical="center" wrapText="1"/>
    </xf>
    <xf numFmtId="164" fontId="10" fillId="0" borderId="18" xfId="5" applyFont="1" applyBorder="1" applyAlignment="1">
      <alignment horizontal="center" vertical="center"/>
    </xf>
    <xf numFmtId="44" fontId="1" fillId="3" borderId="7" xfId="3" applyFont="1" applyFill="1" applyBorder="1" applyAlignment="1" applyProtection="1">
      <alignment horizontal="center" vertical="center"/>
    </xf>
    <xf numFmtId="44" fontId="1" fillId="0" borderId="11" xfId="3" applyFont="1" applyBorder="1" applyAlignment="1" applyProtection="1">
      <alignment horizontal="center" vertical="center"/>
    </xf>
    <xf numFmtId="0" fontId="10" fillId="0" borderId="18" xfId="0" applyFont="1" applyBorder="1" applyAlignment="1">
      <alignment wrapText="1"/>
    </xf>
    <xf numFmtId="164" fontId="10" fillId="0" borderId="19" xfId="5" applyFont="1" applyBorder="1" applyAlignment="1">
      <alignment horizontal="center" vertical="center"/>
    </xf>
    <xf numFmtId="164" fontId="10" fillId="0" borderId="19" xfId="5" applyFont="1" applyBorder="1" applyAlignment="1">
      <alignment horizontal="left" vertical="center" wrapText="1"/>
    </xf>
    <xf numFmtId="164" fontId="10" fillId="0" borderId="19" xfId="5" applyFont="1" applyBorder="1" applyAlignment="1">
      <alignment horizontal="center" vertical="center" wrapText="1"/>
    </xf>
    <xf numFmtId="164" fontId="10" fillId="0" borderId="18" xfId="5" applyFont="1" applyBorder="1" applyAlignment="1">
      <alignment horizontal="left" vertical="center" wrapText="1"/>
    </xf>
    <xf numFmtId="164" fontId="10" fillId="0" borderId="18" xfId="5" applyFont="1" applyBorder="1" applyAlignment="1">
      <alignment horizontal="center" vertical="center" wrapText="1"/>
    </xf>
    <xf numFmtId="44" fontId="1" fillId="0" borderId="20" xfId="3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0" fillId="0" borderId="21" xfId="5" applyFont="1" applyBorder="1" applyAlignment="1">
      <alignment horizontal="left" vertical="center" wrapText="1"/>
    </xf>
    <xf numFmtId="164" fontId="10" fillId="0" borderId="21" xfId="5" applyFont="1" applyBorder="1" applyAlignment="1">
      <alignment horizontal="center" vertical="center" wrapText="1"/>
    </xf>
    <xf numFmtId="44" fontId="1" fillId="3" borderId="22" xfId="3" applyFont="1" applyFill="1" applyBorder="1" applyAlignment="1" applyProtection="1">
      <alignment horizontal="center" vertical="center"/>
    </xf>
    <xf numFmtId="44" fontId="1" fillId="0" borderId="6" xfId="3" applyFont="1" applyBorder="1" applyAlignment="1" applyProtection="1">
      <alignment horizontal="center" vertical="center"/>
    </xf>
    <xf numFmtId="0" fontId="1" fillId="0" borderId="20" xfId="0" applyFont="1" applyBorder="1" applyAlignment="1">
      <alignment horizontal="center" vertical="center"/>
    </xf>
    <xf numFmtId="44" fontId="1" fillId="3" borderId="23" xfId="3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0" fillId="0" borderId="19" xfId="5" applyFont="1" applyBorder="1" applyAlignment="1">
      <alignment vertical="center" wrapText="1"/>
    </xf>
    <xf numFmtId="44" fontId="1" fillId="3" borderId="12" xfId="3" applyFont="1" applyFill="1" applyBorder="1" applyAlignment="1" applyProtection="1">
      <alignment horizontal="center" vertical="center"/>
    </xf>
    <xf numFmtId="44" fontId="1" fillId="0" borderId="10" xfId="3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0" fillId="0" borderId="19" xfId="5" applyNumberFormat="1" applyFont="1" applyBorder="1" applyAlignment="1">
      <alignment horizontal="center" vertical="center"/>
    </xf>
    <xf numFmtId="0" fontId="10" fillId="0" borderId="18" xfId="5" applyNumberFormat="1" applyFont="1" applyBorder="1" applyAlignment="1">
      <alignment horizontal="center" vertical="center"/>
    </xf>
    <xf numFmtId="0" fontId="10" fillId="0" borderId="18" xfId="5" applyNumberFormat="1" applyFont="1" applyBorder="1" applyAlignment="1">
      <alignment horizontal="center" vertical="center" wrapText="1"/>
    </xf>
    <xf numFmtId="0" fontId="10" fillId="0" borderId="19" xfId="5" applyNumberFormat="1" applyFont="1" applyBorder="1" applyAlignment="1">
      <alignment horizontal="center" vertical="center" wrapText="1"/>
    </xf>
    <xf numFmtId="0" fontId="10" fillId="0" borderId="21" xfId="5" applyNumberFormat="1" applyFont="1" applyBorder="1" applyAlignment="1">
      <alignment horizontal="center" vertical="center" wrapText="1"/>
    </xf>
    <xf numFmtId="4" fontId="11" fillId="4" borderId="3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4" fontId="0" fillId="0" borderId="32" xfId="0" applyNumberFormat="1" applyBorder="1"/>
    <xf numFmtId="0" fontId="0" fillId="0" borderId="41" xfId="0" applyBorder="1" applyAlignment="1">
      <alignment vertical="center"/>
    </xf>
    <xf numFmtId="44" fontId="0" fillId="0" borderId="42" xfId="0" applyNumberFormat="1" applyBorder="1"/>
    <xf numFmtId="0" fontId="3" fillId="0" borderId="39" xfId="0" applyFont="1" applyBorder="1"/>
    <xf numFmtId="44" fontId="3" fillId="0" borderId="31" xfId="0" applyNumberFormat="1" applyFont="1" applyBorder="1"/>
    <xf numFmtId="0" fontId="3" fillId="0" borderId="40" xfId="0" applyFont="1" applyBorder="1"/>
    <xf numFmtId="44" fontId="3" fillId="0" borderId="32" xfId="0" applyNumberFormat="1" applyFont="1" applyBorder="1"/>
    <xf numFmtId="0" fontId="3" fillId="0" borderId="43" xfId="0" applyFont="1" applyBorder="1"/>
    <xf numFmtId="44" fontId="3" fillId="0" borderId="33" xfId="0" applyNumberFormat="1" applyFont="1" applyBorder="1"/>
    <xf numFmtId="0" fontId="17" fillId="5" borderId="34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4" xfId="6" applyNumberFormat="1" applyFont="1" applyFill="1" applyBorder="1" applyAlignment="1" applyProtection="1">
      <alignment horizontal="center" vertical="center" wrapText="1"/>
    </xf>
    <xf numFmtId="0" fontId="18" fillId="4" borderId="35" xfId="6" applyNumberFormat="1" applyFont="1" applyFill="1" applyBorder="1" applyAlignment="1" applyProtection="1">
      <alignment horizontal="center" vertical="center" wrapText="1"/>
    </xf>
    <xf numFmtId="4" fontId="17" fillId="0" borderId="31" xfId="0" applyNumberFormat="1" applyFont="1" applyBorder="1" applyAlignment="1">
      <alignment vertical="center"/>
    </xf>
    <xf numFmtId="0" fontId="18" fillId="4" borderId="34" xfId="0" applyFont="1" applyFill="1" applyBorder="1" applyAlignment="1">
      <alignment horizontal="left" vertical="center" wrapText="1"/>
    </xf>
    <xf numFmtId="44" fontId="1" fillId="2" borderId="8" xfId="0" applyNumberFormat="1" applyFont="1" applyFill="1" applyBorder="1" applyAlignment="1">
      <alignment vertical="center"/>
    </xf>
    <xf numFmtId="44" fontId="1" fillId="0" borderId="10" xfId="3" applyFont="1" applyBorder="1" applyAlignment="1" applyProtection="1">
      <alignment vertical="center"/>
    </xf>
    <xf numFmtId="44" fontId="14" fillId="0" borderId="31" xfId="0" applyNumberFormat="1" applyFont="1" applyBorder="1" applyAlignment="1">
      <alignment vertical="center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vertical="center" wrapText="1"/>
    </xf>
    <xf numFmtId="44" fontId="2" fillId="0" borderId="30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3" fillId="0" borderId="13" xfId="0" applyNumberFormat="1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44" fontId="1" fillId="0" borderId="31" xfId="0" applyNumberFormat="1" applyFont="1" applyBorder="1"/>
    <xf numFmtId="4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6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</cellXfs>
  <cellStyles count="7">
    <cellStyle name="Excel Built-in Normal" xfId="5" xr:uid="{54B495AF-FA6F-4BE5-827F-28EAD3171189}"/>
    <cellStyle name="Normalny" xfId="0" builtinId="0"/>
    <cellStyle name="Normalny 2" xfId="1" xr:uid="{00000000-0005-0000-0000-000001000000}"/>
    <cellStyle name="Opis" xfId="6" xr:uid="{08648DB8-DEE0-4798-8DBF-23CDFF34F00A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zrkfile\ZRK\NRR\NRRb\KONTRAKTY%202025\25%2025%20012%20ZIELONA%20GORA\zapotrzebowanie%20budowy\Kosztorys%20_R.xlsx" TargetMode="External"/><Relationship Id="rId1" Type="http://schemas.openxmlformats.org/officeDocument/2006/relationships/externalLinkPath" Target="/NRR/NRRb/KONTRAKTY%202025/25%2025%20012%20ZIELONA%20GORA/zapotrzebowanie%20budowy/Kosztorys%20_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A"/>
      <sheetName val="Zad.1"/>
      <sheetName val="Zad.2"/>
      <sheetName val="Zad.3"/>
      <sheetName val="Zad.4"/>
      <sheetName val="Zad.5"/>
      <sheetName val="Zad.6"/>
      <sheetName val="Zad.7"/>
    </sheetNames>
    <sheetDataSet>
      <sheetData sheetId="0"/>
      <sheetData sheetId="1"/>
      <sheetData sheetId="2">
        <row r="9">
          <cell r="B9" t="str">
            <v>Opracowanie i uzgodnienie dokumentacji projektowej wraz z uzyskaniem wszelkich niezbędnych decyzji do rozpoczęcia Robót i użytkowania obiektu.</v>
          </cell>
          <cell r="C9" t="str">
            <v>rycz.</v>
          </cell>
          <cell r="D9">
            <v>1</v>
          </cell>
        </row>
        <row r="10">
          <cell r="B10" t="str">
            <v>Wykonanie robót budowlanych o zakresie zgodnym z PFU</v>
          </cell>
          <cell r="C10" t="str">
            <v>rycz.</v>
          </cell>
          <cell r="D10">
            <v>1</v>
          </cell>
        </row>
        <row r="11">
          <cell r="B11" t="str">
            <v>Opracowanie dokumentacji powykonawczej, operatu kolaudacyjnego.</v>
          </cell>
          <cell r="C11" t="str">
            <v>rycz.</v>
          </cell>
          <cell r="D11">
            <v>1</v>
          </cell>
        </row>
      </sheetData>
      <sheetData sheetId="3">
        <row r="9">
          <cell r="B9" t="str">
            <v>Opracowanie i uzgodnienie dokumentacji projektowej wraz z uzyskaniem wszelkich niezbędnych decyzji do rozpoczęcia Robót i użytkowania obiektu.</v>
          </cell>
          <cell r="C9" t="str">
            <v>rycz.</v>
          </cell>
          <cell r="D9">
            <v>1</v>
          </cell>
        </row>
        <row r="10">
          <cell r="B10" t="str">
            <v>Wykonanie robót budowlanych o zakresie zgodnym z PFU</v>
          </cell>
          <cell r="C10" t="str">
            <v>rycz.</v>
          </cell>
          <cell r="D10">
            <v>1</v>
          </cell>
        </row>
        <row r="11">
          <cell r="B11" t="str">
            <v>Opracowanie dokumentacji powykonawczej, operatu kolaudacyjnego.</v>
          </cell>
          <cell r="C11" t="str">
            <v>rycz.</v>
          </cell>
          <cell r="D11">
            <v>1</v>
          </cell>
        </row>
      </sheetData>
      <sheetData sheetId="4">
        <row r="9">
          <cell r="B9" t="str">
            <v>Opracowanie i uzgodnienie dokumentacji projektowej wraz z uzyskaniem wszelkich niezbędnych decyzji do rozpoczęcia Robót i użytkowania obiektu.</v>
          </cell>
          <cell r="C9" t="str">
            <v>rycz.</v>
          </cell>
          <cell r="D9">
            <v>1</v>
          </cell>
        </row>
        <row r="10">
          <cell r="B10" t="str">
            <v>Wykonanie robót budowlanych o zakresie zgodnym z PFU</v>
          </cell>
          <cell r="C10" t="str">
            <v>rycz.</v>
          </cell>
          <cell r="D10">
            <v>1</v>
          </cell>
        </row>
        <row r="11">
          <cell r="B11" t="str">
            <v>Opracowanie dokumentacji powykonawczej, operatu kolaudacyjnego.</v>
          </cell>
          <cell r="C11" t="str">
            <v>rycz.</v>
          </cell>
          <cell r="D11">
            <v>1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topLeftCell="A23" zoomScale="81" zoomScaleNormal="81" workbookViewId="0">
      <selection activeCell="K28" sqref="K28"/>
    </sheetView>
  </sheetViews>
  <sheetFormatPr defaultColWidth="9.109375" defaultRowHeight="13.2"/>
  <cols>
    <col min="1" max="1" width="14.21875" style="1" customWidth="1"/>
    <col min="2" max="2" width="65.6640625" style="1" customWidth="1"/>
    <col min="3" max="3" width="10.44140625" style="2" customWidth="1"/>
    <col min="4" max="4" width="9.6640625" style="37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6" ht="18.600000000000001" customHeight="1" thickBot="1">
      <c r="A1" s="84" t="s">
        <v>23</v>
      </c>
      <c r="B1" s="84"/>
    </row>
    <row r="2" spans="1:6" ht="33" customHeight="1">
      <c r="A2" s="85" t="s">
        <v>5</v>
      </c>
      <c r="B2" s="89" t="s">
        <v>22</v>
      </c>
      <c r="C2" s="89"/>
      <c r="D2" s="89"/>
      <c r="E2" s="89"/>
      <c r="F2" s="90"/>
    </row>
    <row r="3" spans="1:6" ht="24.6" customHeight="1" thickBot="1">
      <c r="A3" s="86"/>
      <c r="B3" s="91"/>
      <c r="C3" s="91"/>
      <c r="D3" s="91"/>
      <c r="E3" s="91"/>
      <c r="F3" s="92"/>
    </row>
    <row r="4" spans="1:6" ht="26.25" customHeight="1" thickBot="1">
      <c r="A4" s="87" t="s">
        <v>0</v>
      </c>
      <c r="B4" s="97" t="s">
        <v>4</v>
      </c>
      <c r="C4" s="95" t="s">
        <v>1</v>
      </c>
      <c r="D4" s="93" t="s">
        <v>2</v>
      </c>
      <c r="E4" s="4" t="s">
        <v>7</v>
      </c>
      <c r="F4" s="3" t="s">
        <v>6</v>
      </c>
    </row>
    <row r="5" spans="1:6" ht="13.8" thickBot="1">
      <c r="A5" s="88"/>
      <c r="B5" s="98"/>
      <c r="C5" s="96"/>
      <c r="D5" s="94"/>
      <c r="E5" s="33" t="s">
        <v>8</v>
      </c>
      <c r="F5" s="34" t="s">
        <v>8</v>
      </c>
    </row>
    <row r="6" spans="1:6" ht="53.4" thickBot="1">
      <c r="A6" s="28" t="s">
        <v>3</v>
      </c>
      <c r="B6" s="29" t="s">
        <v>9</v>
      </c>
      <c r="C6" s="30" t="s">
        <v>3</v>
      </c>
      <c r="D6" s="38" t="s">
        <v>3</v>
      </c>
      <c r="E6" s="31" t="s">
        <v>3</v>
      </c>
      <c r="F6" s="32" t="s">
        <v>3</v>
      </c>
    </row>
    <row r="7" spans="1:6" ht="26.4">
      <c r="A7" s="24">
        <v>1</v>
      </c>
      <c r="B7" s="59" t="s">
        <v>10</v>
      </c>
      <c r="C7" s="35" t="s">
        <v>11</v>
      </c>
      <c r="D7" s="39">
        <v>1</v>
      </c>
      <c r="E7" s="26"/>
      <c r="F7" s="27">
        <f t="shared" ref="F7:F8" si="0">ROUND(D7*E7,2)</f>
        <v>0</v>
      </c>
    </row>
    <row r="8" spans="1:6">
      <c r="A8" s="5">
        <f>A7+1</f>
        <v>2</v>
      </c>
      <c r="B8" s="60" t="s">
        <v>12</v>
      </c>
      <c r="C8" s="35" t="s">
        <v>11</v>
      </c>
      <c r="D8" s="39">
        <v>1</v>
      </c>
      <c r="E8" s="8"/>
      <c r="F8" s="9">
        <f t="shared" si="0"/>
        <v>0</v>
      </c>
    </row>
    <row r="9" spans="1:6" ht="13.8" thickBot="1">
      <c r="A9" s="5">
        <f t="shared" ref="A9:A21" si="1">A8+1</f>
        <v>3</v>
      </c>
      <c r="B9" s="61" t="s">
        <v>13</v>
      </c>
      <c r="C9" s="36" t="s">
        <v>11</v>
      </c>
      <c r="D9" s="40">
        <v>1</v>
      </c>
      <c r="E9" s="8"/>
      <c r="F9" s="9">
        <f t="shared" ref="F9" si="2">ROUND(D9*E9,2)</f>
        <v>0</v>
      </c>
    </row>
    <row r="10" spans="1:6" ht="68.400000000000006" customHeight="1" thickBot="1">
      <c r="A10" s="28" t="s">
        <v>3</v>
      </c>
      <c r="B10" s="29" t="s">
        <v>14</v>
      </c>
      <c r="C10" s="30" t="s">
        <v>3</v>
      </c>
      <c r="D10" s="38" t="s">
        <v>3</v>
      </c>
      <c r="E10" s="31" t="s">
        <v>3</v>
      </c>
      <c r="F10" s="32" t="s">
        <v>3</v>
      </c>
    </row>
    <row r="11" spans="1:6" ht="26.4">
      <c r="A11" s="24">
        <v>5</v>
      </c>
      <c r="B11" s="25" t="str">
        <f>[1]Zad.2!B9</f>
        <v>Opracowanie i uzgodnienie dokumentacji projektowej wraz z uzyskaniem wszelkich niezbędnych decyzji do rozpoczęcia Robót i użytkowania obiektu.</v>
      </c>
      <c r="C11" s="11" t="str">
        <f>[1]Zad.2!C9</f>
        <v>rycz.</v>
      </c>
      <c r="D11" s="41">
        <f>[1]Zad.2!D9</f>
        <v>1</v>
      </c>
      <c r="E11" s="26"/>
      <c r="F11" s="27">
        <f t="shared" ref="F11:F13" si="3">ROUND(D11*E11,2)</f>
        <v>0</v>
      </c>
    </row>
    <row r="12" spans="1:6">
      <c r="A12" s="5">
        <f t="shared" si="1"/>
        <v>6</v>
      </c>
      <c r="B12" s="6" t="str">
        <f>[1]Zad.2!B10</f>
        <v>Wykonanie robót budowlanych o zakresie zgodnym z PFU</v>
      </c>
      <c r="C12" s="7" t="str">
        <f>[1]Zad.2!C10</f>
        <v>rycz.</v>
      </c>
      <c r="D12" s="42">
        <f>[1]Zad.2!D10</f>
        <v>1</v>
      </c>
      <c r="E12" s="8"/>
      <c r="F12" s="9">
        <f t="shared" si="3"/>
        <v>0</v>
      </c>
    </row>
    <row r="13" spans="1:6" ht="13.8" thickBot="1">
      <c r="A13" s="5">
        <f t="shared" si="1"/>
        <v>7</v>
      </c>
      <c r="B13" s="10" t="str">
        <f>[1]Zad.2!B11</f>
        <v>Opracowanie dokumentacji powykonawczej, operatu kolaudacyjnego.</v>
      </c>
      <c r="C13" s="7" t="str">
        <f>[1]Zad.2!C11</f>
        <v>rycz.</v>
      </c>
      <c r="D13" s="42">
        <f>[1]Zad.2!D11</f>
        <v>1</v>
      </c>
      <c r="E13" s="8"/>
      <c r="F13" s="9">
        <f t="shared" si="3"/>
        <v>0</v>
      </c>
    </row>
    <row r="14" spans="1:6" ht="53.4" thickBot="1">
      <c r="A14" s="28" t="s">
        <v>3</v>
      </c>
      <c r="B14" s="29" t="s">
        <v>15</v>
      </c>
      <c r="C14" s="30" t="s">
        <v>3</v>
      </c>
      <c r="D14" s="38" t="s">
        <v>3</v>
      </c>
      <c r="E14" s="31" t="s">
        <v>3</v>
      </c>
      <c r="F14" s="32" t="s">
        <v>3</v>
      </c>
    </row>
    <row r="15" spans="1:6" ht="26.4">
      <c r="A15" s="24">
        <v>8</v>
      </c>
      <c r="B15" s="25" t="str">
        <f>[1]Zad.3!B9</f>
        <v>Opracowanie i uzgodnienie dokumentacji projektowej wraz z uzyskaniem wszelkich niezbędnych decyzji do rozpoczęcia Robót i użytkowania obiektu.</v>
      </c>
      <c r="C15" s="11" t="str">
        <f>[1]Zad.3!C9</f>
        <v>rycz.</v>
      </c>
      <c r="D15" s="41">
        <f>[1]Zad.3!D9</f>
        <v>1</v>
      </c>
      <c r="E15" s="26"/>
      <c r="F15" s="27">
        <f t="shared" ref="F15:F17" si="4">ROUND(D15*E15,2)</f>
        <v>0</v>
      </c>
    </row>
    <row r="16" spans="1:6">
      <c r="A16" s="5">
        <f>A15+1</f>
        <v>9</v>
      </c>
      <c r="B16" s="12" t="str">
        <f>[1]Zad.3!B10</f>
        <v>Wykonanie robót budowlanych o zakresie zgodnym z PFU</v>
      </c>
      <c r="C16" s="13" t="str">
        <f>[1]Zad.3!C10</f>
        <v>rycz.</v>
      </c>
      <c r="D16" s="41">
        <f>[1]Zad.3!D10</f>
        <v>1</v>
      </c>
      <c r="E16" s="8"/>
      <c r="F16" s="9">
        <f t="shared" si="4"/>
        <v>0</v>
      </c>
    </row>
    <row r="17" spans="1:6" ht="13.8" thickBot="1">
      <c r="A17" s="5">
        <f t="shared" si="1"/>
        <v>10</v>
      </c>
      <c r="B17" s="14" t="str">
        <f>[1]Zad.3!B11</f>
        <v>Opracowanie dokumentacji powykonawczej, operatu kolaudacyjnego.</v>
      </c>
      <c r="C17" s="15" t="str">
        <f>[1]Zad.3!C11</f>
        <v>rycz.</v>
      </c>
      <c r="D17" s="43">
        <f>[1]Zad.3!D11</f>
        <v>1</v>
      </c>
      <c r="E17" s="8"/>
      <c r="F17" s="9">
        <f t="shared" si="4"/>
        <v>0</v>
      </c>
    </row>
    <row r="18" spans="1:6" ht="53.4" thickBot="1">
      <c r="A18" s="28" t="s">
        <v>3</v>
      </c>
      <c r="B18" s="29" t="s">
        <v>16</v>
      </c>
      <c r="C18" s="30" t="s">
        <v>3</v>
      </c>
      <c r="D18" s="38" t="s">
        <v>3</v>
      </c>
      <c r="E18" s="31" t="s">
        <v>3</v>
      </c>
      <c r="F18" s="32" t="s">
        <v>3</v>
      </c>
    </row>
    <row r="19" spans="1:6" ht="26.4">
      <c r="A19" s="24">
        <v>11</v>
      </c>
      <c r="B19" s="25" t="str">
        <f>[1]Zad.4!B9</f>
        <v>Opracowanie i uzgodnienie dokumentacji projektowej wraz z uzyskaniem wszelkich niezbędnych decyzji do rozpoczęcia Robót i użytkowania obiektu.</v>
      </c>
      <c r="C19" s="13" t="str">
        <f>[1]Zad.4!C9</f>
        <v>rycz.</v>
      </c>
      <c r="D19" s="44">
        <f>[1]Zad.4!D9</f>
        <v>1</v>
      </c>
      <c r="E19" s="26"/>
      <c r="F19" s="27">
        <f t="shared" ref="F19" si="5">ROUND(D19*E19,2)</f>
        <v>0</v>
      </c>
    </row>
    <row r="20" spans="1:6">
      <c r="A20" s="5">
        <f t="shared" si="1"/>
        <v>12</v>
      </c>
      <c r="B20" s="14" t="str">
        <f>[1]Zad.4!B10</f>
        <v>Wykonanie robót budowlanych o zakresie zgodnym z PFU</v>
      </c>
      <c r="C20" s="15" t="str">
        <f>[1]Zad.4!C10</f>
        <v>rycz.</v>
      </c>
      <c r="D20" s="43">
        <f>[1]Zad.4!D10</f>
        <v>1</v>
      </c>
      <c r="E20" s="8"/>
      <c r="F20" s="9">
        <f t="shared" ref="F20:F21" si="6">ROUND(D20*E20,2)</f>
        <v>0</v>
      </c>
    </row>
    <row r="21" spans="1:6" ht="13.8" thickBot="1">
      <c r="A21" s="17">
        <f t="shared" si="1"/>
        <v>13</v>
      </c>
      <c r="B21" s="18" t="str">
        <f>[1]Zad.4!B11</f>
        <v>Opracowanie dokumentacji powykonawczej, operatu kolaudacyjnego.</v>
      </c>
      <c r="C21" s="19" t="str">
        <f>[1]Zad.4!C11</f>
        <v>rycz.</v>
      </c>
      <c r="D21" s="45">
        <f>[1]Zad.4!D11</f>
        <v>1</v>
      </c>
      <c r="E21" s="20"/>
      <c r="F21" s="21">
        <f t="shared" si="6"/>
        <v>0</v>
      </c>
    </row>
    <row r="22" spans="1:6" ht="68.400000000000006" customHeight="1" thickBot="1">
      <c r="A22" s="28" t="s">
        <v>3</v>
      </c>
      <c r="B22" s="58" t="s">
        <v>17</v>
      </c>
      <c r="C22" s="30" t="s">
        <v>3</v>
      </c>
      <c r="D22" s="38" t="s">
        <v>3</v>
      </c>
      <c r="E22" s="31" t="s">
        <v>3</v>
      </c>
      <c r="F22" s="32" t="s">
        <v>3</v>
      </c>
    </row>
    <row r="23" spans="1:6" ht="26.4">
      <c r="A23" s="24">
        <v>14</v>
      </c>
      <c r="B23" s="59" t="s">
        <v>10</v>
      </c>
      <c r="C23" s="35" t="s">
        <v>11</v>
      </c>
      <c r="D23" s="39">
        <v>1</v>
      </c>
      <c r="E23" s="26"/>
      <c r="F23" s="27">
        <f t="shared" ref="F23:F25" si="7">ROUND(D23*E23,2)</f>
        <v>0</v>
      </c>
    </row>
    <row r="24" spans="1:6">
      <c r="A24" s="5">
        <f t="shared" ref="A24:A25" si="8">A23+1</f>
        <v>15</v>
      </c>
      <c r="B24" s="60" t="s">
        <v>12</v>
      </c>
      <c r="C24" s="35" t="s">
        <v>11</v>
      </c>
      <c r="D24" s="39">
        <v>1</v>
      </c>
      <c r="E24" s="8"/>
      <c r="F24" s="9">
        <f t="shared" si="7"/>
        <v>0</v>
      </c>
    </row>
    <row r="25" spans="1:6" ht="25.2" customHeight="1" thickBot="1">
      <c r="A25" s="17">
        <f t="shared" si="8"/>
        <v>16</v>
      </c>
      <c r="B25" s="61" t="s">
        <v>13</v>
      </c>
      <c r="C25" s="36" t="s">
        <v>11</v>
      </c>
      <c r="D25" s="40">
        <v>1</v>
      </c>
      <c r="E25" s="20"/>
      <c r="F25" s="21">
        <f t="shared" si="7"/>
        <v>0</v>
      </c>
    </row>
    <row r="26" spans="1:6" ht="64.2" customHeight="1" thickBot="1">
      <c r="A26" s="28" t="s">
        <v>3</v>
      </c>
      <c r="B26" s="29" t="s">
        <v>18</v>
      </c>
      <c r="C26" s="30" t="s">
        <v>3</v>
      </c>
      <c r="D26" s="38" t="s">
        <v>3</v>
      </c>
      <c r="E26" s="31" t="s">
        <v>3</v>
      </c>
      <c r="F26" s="32" t="s">
        <v>3</v>
      </c>
    </row>
    <row r="27" spans="1:6" ht="26.4">
      <c r="A27" s="24">
        <v>17</v>
      </c>
      <c r="B27" s="59" t="s">
        <v>10</v>
      </c>
      <c r="C27" s="35" t="s">
        <v>11</v>
      </c>
      <c r="D27" s="39">
        <v>1</v>
      </c>
      <c r="E27" s="26"/>
      <c r="F27" s="27">
        <f t="shared" ref="F27:F29" si="9">ROUND(D27*E27,2)</f>
        <v>0</v>
      </c>
    </row>
    <row r="28" spans="1:6">
      <c r="A28" s="5">
        <f t="shared" ref="A28:A29" si="10">A27+1</f>
        <v>18</v>
      </c>
      <c r="B28" s="60" t="s">
        <v>12</v>
      </c>
      <c r="C28" s="35" t="s">
        <v>11</v>
      </c>
      <c r="D28" s="39">
        <v>1</v>
      </c>
      <c r="E28" s="8"/>
      <c r="F28" s="9">
        <f t="shared" si="9"/>
        <v>0</v>
      </c>
    </row>
    <row r="29" spans="1:6" ht="13.8" thickBot="1">
      <c r="A29" s="17">
        <f t="shared" si="10"/>
        <v>19</v>
      </c>
      <c r="B29" s="61" t="s">
        <v>13</v>
      </c>
      <c r="C29" s="36" t="s">
        <v>11</v>
      </c>
      <c r="D29" s="40">
        <v>1</v>
      </c>
      <c r="E29" s="20"/>
      <c r="F29" s="21">
        <f t="shared" si="9"/>
        <v>0</v>
      </c>
    </row>
    <row r="30" spans="1:6" ht="66.599999999999994" thickBot="1">
      <c r="A30" s="28" t="s">
        <v>3</v>
      </c>
      <c r="B30" s="58" t="s">
        <v>19</v>
      </c>
      <c r="C30" s="30" t="s">
        <v>3</v>
      </c>
      <c r="D30" s="38" t="s">
        <v>3</v>
      </c>
      <c r="E30" s="31" t="s">
        <v>3</v>
      </c>
      <c r="F30" s="32" t="s">
        <v>3</v>
      </c>
    </row>
    <row r="31" spans="1:6" ht="39.6">
      <c r="A31" s="24">
        <v>20</v>
      </c>
      <c r="B31" s="59" t="s">
        <v>20</v>
      </c>
      <c r="C31" s="35" t="s">
        <v>11</v>
      </c>
      <c r="D31" s="39">
        <v>1</v>
      </c>
      <c r="E31" s="26"/>
      <c r="F31" s="27">
        <f t="shared" ref="F31:F32" si="11">ROUND(D31*E31,2)</f>
        <v>0</v>
      </c>
    </row>
    <row r="32" spans="1:6" ht="26.4">
      <c r="A32" s="5">
        <f t="shared" ref="A32" si="12">A31+1</f>
        <v>21</v>
      </c>
      <c r="B32" s="59" t="s">
        <v>10</v>
      </c>
      <c r="C32" s="35" t="s">
        <v>11</v>
      </c>
      <c r="D32" s="39">
        <v>1</v>
      </c>
      <c r="E32" s="8"/>
      <c r="F32" s="9">
        <f t="shared" si="11"/>
        <v>0</v>
      </c>
    </row>
    <row r="33" spans="1:11">
      <c r="A33" s="22">
        <v>22</v>
      </c>
      <c r="B33" s="60" t="s">
        <v>12</v>
      </c>
      <c r="C33" s="35" t="s">
        <v>11</v>
      </c>
      <c r="D33" s="39">
        <v>1</v>
      </c>
      <c r="E33" s="23"/>
      <c r="F33" s="16">
        <f>D33*E33</f>
        <v>0</v>
      </c>
    </row>
    <row r="34" spans="1:11" ht="13.8" thickBot="1">
      <c r="A34" s="22">
        <v>23</v>
      </c>
      <c r="B34" s="61" t="s">
        <v>13</v>
      </c>
      <c r="C34" s="36" t="s">
        <v>11</v>
      </c>
      <c r="D34" s="40">
        <v>1</v>
      </c>
      <c r="E34" s="23"/>
      <c r="F34" s="16">
        <f>D34*E34</f>
        <v>0</v>
      </c>
    </row>
    <row r="35" spans="1:11">
      <c r="A35" s="81" t="s">
        <v>21</v>
      </c>
      <c r="B35" s="82"/>
      <c r="C35" s="82"/>
      <c r="D35" s="82"/>
      <c r="E35" s="83"/>
      <c r="F35" s="62">
        <f>SUM(F6:F34)</f>
        <v>0</v>
      </c>
    </row>
    <row r="38" spans="1:11">
      <c r="B38" s="79" t="s">
        <v>35</v>
      </c>
      <c r="C38" s="80"/>
      <c r="D38" s="80"/>
      <c r="E38" s="80"/>
      <c r="F38" s="80"/>
      <c r="H38" s="2"/>
      <c r="I38" s="37"/>
      <c r="J38" s="2"/>
      <c r="K38" s="2"/>
    </row>
    <row r="39" spans="1:11">
      <c r="B39" s="80"/>
      <c r="C39" s="80"/>
      <c r="D39" s="80"/>
      <c r="E39" s="80"/>
      <c r="F39" s="80"/>
      <c r="H39" s="2"/>
      <c r="I39" s="37"/>
      <c r="J39" s="2"/>
      <c r="K39" s="2"/>
    </row>
    <row r="40" spans="1:11">
      <c r="B40" s="80"/>
      <c r="C40" s="80"/>
      <c r="D40" s="80"/>
      <c r="E40" s="80"/>
      <c r="F40" s="80"/>
      <c r="H40" s="2"/>
      <c r="I40" s="37"/>
      <c r="J40" s="2"/>
      <c r="K40" s="2"/>
    </row>
    <row r="41" spans="1:11">
      <c r="B41" s="80"/>
      <c r="C41" s="80"/>
      <c r="D41" s="80"/>
      <c r="E41" s="80"/>
      <c r="F41" s="80"/>
      <c r="H41" s="2"/>
      <c r="I41" s="37"/>
      <c r="J41" s="2"/>
      <c r="K41" s="2"/>
    </row>
    <row r="42" spans="1:11">
      <c r="B42" s="80"/>
      <c r="C42" s="80"/>
      <c r="D42" s="80"/>
      <c r="E42" s="80"/>
      <c r="F42" s="80"/>
      <c r="H42" s="2"/>
      <c r="I42" s="37"/>
      <c r="J42" s="2"/>
      <c r="K42" s="2"/>
    </row>
    <row r="43" spans="1:11">
      <c r="B43" s="80"/>
      <c r="C43" s="80"/>
      <c r="D43" s="80"/>
      <c r="E43" s="80"/>
      <c r="F43" s="80"/>
      <c r="H43" s="2"/>
      <c r="I43" s="37"/>
      <c r="J43" s="2"/>
      <c r="K43" s="2"/>
    </row>
    <row r="44" spans="1:11">
      <c r="B44" s="80"/>
      <c r="C44" s="80"/>
      <c r="D44" s="80"/>
      <c r="E44" s="80"/>
      <c r="F44" s="80"/>
      <c r="H44" s="2"/>
      <c r="I44" s="37"/>
      <c r="J44" s="2"/>
      <c r="K44" s="2"/>
    </row>
    <row r="45" spans="1:11">
      <c r="B45" s="80"/>
      <c r="C45" s="80"/>
      <c r="D45" s="80"/>
      <c r="E45" s="80"/>
      <c r="F45" s="80"/>
      <c r="H45" s="2"/>
      <c r="I45" s="37"/>
      <c r="J45" s="2"/>
      <c r="K45" s="2"/>
    </row>
    <row r="46" spans="1:11">
      <c r="B46" s="80"/>
      <c r="C46" s="80"/>
      <c r="D46" s="80"/>
      <c r="E46" s="80"/>
      <c r="F46" s="80"/>
      <c r="H46" s="2"/>
      <c r="I46" s="37"/>
      <c r="J46" s="2"/>
      <c r="K46" s="2"/>
    </row>
    <row r="47" spans="1:11" ht="31.8" customHeight="1">
      <c r="B47" s="80"/>
      <c r="C47" s="80"/>
      <c r="D47" s="80"/>
      <c r="E47" s="80"/>
      <c r="F47" s="80"/>
      <c r="H47" s="2"/>
      <c r="I47" s="37"/>
      <c r="J47" s="2"/>
      <c r="K47" s="2"/>
    </row>
    <row r="48" spans="1:11" hidden="1">
      <c r="B48" s="80"/>
      <c r="C48" s="80"/>
      <c r="D48" s="80"/>
      <c r="E48" s="80"/>
      <c r="F48" s="80"/>
      <c r="H48" s="2"/>
      <c r="I48" s="37"/>
      <c r="J48" s="2"/>
      <c r="K48" s="2"/>
    </row>
    <row r="49" spans="2:11" hidden="1">
      <c r="B49" s="80"/>
      <c r="C49" s="80"/>
      <c r="D49" s="80"/>
      <c r="E49" s="80"/>
      <c r="F49" s="80"/>
      <c r="H49" s="2"/>
      <c r="I49" s="37"/>
      <c r="J49" s="2"/>
      <c r="K49" s="2"/>
    </row>
    <row r="50" spans="2:11" hidden="1">
      <c r="B50" s="80"/>
      <c r="C50" s="80"/>
      <c r="D50" s="80"/>
      <c r="E50" s="80"/>
      <c r="F50" s="80"/>
      <c r="H50" s="2"/>
      <c r="I50" s="37"/>
      <c r="J50" s="2"/>
      <c r="K50" s="2"/>
    </row>
    <row r="51" spans="2:11" hidden="1">
      <c r="B51" s="80"/>
      <c r="C51" s="80"/>
      <c r="D51" s="80"/>
      <c r="E51" s="80"/>
      <c r="F51" s="80"/>
      <c r="H51" s="2"/>
      <c r="I51" s="37"/>
      <c r="J51" s="2"/>
      <c r="K51" s="2"/>
    </row>
    <row r="52" spans="2:11" ht="4.2" hidden="1" customHeight="1">
      <c r="B52" s="80"/>
      <c r="C52" s="80"/>
      <c r="D52" s="80"/>
      <c r="E52" s="80"/>
      <c r="F52" s="80"/>
      <c r="H52" s="2"/>
      <c r="I52" s="37"/>
      <c r="J52" s="2"/>
      <c r="K52" s="2"/>
    </row>
    <row r="53" spans="2:11" hidden="1">
      <c r="B53" s="80"/>
      <c r="C53" s="80"/>
      <c r="D53" s="80"/>
      <c r="E53" s="80"/>
      <c r="F53" s="80"/>
      <c r="H53" s="2"/>
      <c r="I53" s="37"/>
      <c r="J53" s="2"/>
      <c r="K53" s="2"/>
    </row>
    <row r="54" spans="2:11" hidden="1">
      <c r="B54" s="80"/>
      <c r="C54" s="80"/>
      <c r="D54" s="80"/>
      <c r="E54" s="80"/>
      <c r="F54" s="80"/>
      <c r="H54" s="2"/>
      <c r="I54" s="37"/>
      <c r="J54" s="2"/>
      <c r="K54" s="2"/>
    </row>
    <row r="55" spans="2:11" hidden="1">
      <c r="B55" s="80"/>
      <c r="C55" s="80"/>
      <c r="D55" s="80"/>
      <c r="E55" s="80"/>
      <c r="F55" s="80"/>
      <c r="H55" s="2"/>
      <c r="I55" s="37"/>
      <c r="J55" s="2"/>
      <c r="K55" s="2"/>
    </row>
    <row r="56" spans="2:11" hidden="1">
      <c r="B56" s="80"/>
      <c r="C56" s="80"/>
      <c r="D56" s="80"/>
      <c r="E56" s="80"/>
      <c r="F56" s="80"/>
      <c r="H56" s="2"/>
      <c r="I56" s="37"/>
      <c r="J56" s="2"/>
      <c r="K56" s="2"/>
    </row>
    <row r="57" spans="2:11" ht="27.6" customHeight="1">
      <c r="B57" s="80"/>
      <c r="C57" s="80"/>
      <c r="D57" s="80"/>
      <c r="E57" s="80"/>
      <c r="F57" s="80"/>
      <c r="H57" s="2"/>
      <c r="I57" s="37"/>
      <c r="J57" s="2"/>
      <c r="K57" s="2"/>
    </row>
    <row r="64" spans="2:11">
      <c r="C64" s="78"/>
      <c r="D64" s="78"/>
      <c r="E64" s="78"/>
      <c r="F64" s="78"/>
    </row>
    <row r="65" spans="3:6">
      <c r="C65" s="78"/>
      <c r="D65" s="78"/>
      <c r="E65" s="78"/>
      <c r="F65" s="78"/>
    </row>
    <row r="66" spans="3:6">
      <c r="C66" s="78"/>
      <c r="D66" s="78"/>
      <c r="E66" s="78"/>
      <c r="F66" s="78"/>
    </row>
    <row r="67" spans="3:6">
      <c r="C67" s="78" t="s">
        <v>37</v>
      </c>
      <c r="D67" s="78"/>
      <c r="E67" s="78"/>
      <c r="F67" s="78"/>
    </row>
    <row r="68" spans="3:6">
      <c r="C68" s="78" t="s">
        <v>38</v>
      </c>
      <c r="D68" s="78"/>
      <c r="E68" s="78"/>
      <c r="F68" s="78"/>
    </row>
  </sheetData>
  <mergeCells count="12">
    <mergeCell ref="A1:B1"/>
    <mergeCell ref="A2:A3"/>
    <mergeCell ref="A4:A5"/>
    <mergeCell ref="B2:F3"/>
    <mergeCell ref="D4:D5"/>
    <mergeCell ref="C4:C5"/>
    <mergeCell ref="B4:B5"/>
    <mergeCell ref="C67:F67"/>
    <mergeCell ref="C68:F68"/>
    <mergeCell ref="C64:F66"/>
    <mergeCell ref="B38:F57"/>
    <mergeCell ref="A35:E35"/>
  </mergeCells>
  <phoneticPr fontId="7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F430-14C6-4054-8BE2-38966AE6E60F}">
  <sheetPr>
    <pageSetUpPr fitToPage="1"/>
  </sheetPr>
  <dimension ref="A1:F30"/>
  <sheetViews>
    <sheetView topLeftCell="A19" zoomScale="88" zoomScaleNormal="88" workbookViewId="0">
      <selection activeCell="A21" sqref="A21:XFD22"/>
    </sheetView>
  </sheetViews>
  <sheetFormatPr defaultRowHeight="13.2"/>
  <cols>
    <col min="1" max="1" width="8.21875" customWidth="1"/>
    <col min="2" max="2" width="57.6640625" customWidth="1"/>
    <col min="3" max="3" width="37" customWidth="1"/>
    <col min="4" max="4" width="36.21875" customWidth="1"/>
    <col min="5" max="5" width="20.21875" style="72" customWidth="1"/>
    <col min="6" max="6" width="29" style="72" customWidth="1"/>
  </cols>
  <sheetData>
    <row r="1" spans="1:6" ht="21.6" thickBot="1">
      <c r="A1" s="102" t="s">
        <v>24</v>
      </c>
      <c r="B1" s="102"/>
      <c r="C1" s="102"/>
      <c r="D1" s="102"/>
      <c r="E1" s="102"/>
      <c r="F1" s="102"/>
    </row>
    <row r="2" spans="1:6" ht="13.2" customHeight="1">
      <c r="A2" s="85" t="s">
        <v>5</v>
      </c>
      <c r="B2" s="89" t="s">
        <v>22</v>
      </c>
      <c r="C2" s="89"/>
      <c r="D2" s="89"/>
      <c r="E2" s="89"/>
      <c r="F2" s="90"/>
    </row>
    <row r="3" spans="1:6" ht="25.8" customHeight="1" thickBot="1">
      <c r="A3" s="86"/>
      <c r="B3" s="91"/>
      <c r="C3" s="91"/>
      <c r="D3" s="91"/>
      <c r="E3" s="91"/>
      <c r="F3" s="92"/>
    </row>
    <row r="4" spans="1:6" ht="13.8" thickBot="1">
      <c r="A4" s="87" t="s">
        <v>0</v>
      </c>
      <c r="B4" s="97" t="s">
        <v>4</v>
      </c>
      <c r="C4" s="95" t="s">
        <v>1</v>
      </c>
      <c r="D4" s="93" t="s">
        <v>2</v>
      </c>
      <c r="E4" s="67" t="s">
        <v>7</v>
      </c>
      <c r="F4" s="68" t="s">
        <v>6</v>
      </c>
    </row>
    <row r="5" spans="1:6" ht="13.8" thickBot="1">
      <c r="A5" s="88"/>
      <c r="B5" s="98"/>
      <c r="C5" s="96"/>
      <c r="D5" s="94"/>
      <c r="E5" s="69" t="s">
        <v>8</v>
      </c>
      <c r="F5" s="70" t="s">
        <v>8</v>
      </c>
    </row>
    <row r="6" spans="1:6" ht="104.4" customHeight="1" thickBot="1">
      <c r="A6" s="28" t="s">
        <v>3</v>
      </c>
      <c r="B6" s="29" t="s">
        <v>9</v>
      </c>
      <c r="C6" s="30" t="s">
        <v>3</v>
      </c>
      <c r="D6" s="38" t="s">
        <v>3</v>
      </c>
      <c r="E6" s="71" t="s">
        <v>3</v>
      </c>
      <c r="F6" s="64" t="s">
        <v>3</v>
      </c>
    </row>
    <row r="7" spans="1:6" ht="331.8" customHeight="1" thickBot="1">
      <c r="A7" s="24">
        <v>1</v>
      </c>
      <c r="B7" s="63" t="s">
        <v>36</v>
      </c>
      <c r="C7" s="35" t="s">
        <v>11</v>
      </c>
      <c r="D7" s="46">
        <v>1</v>
      </c>
      <c r="E7" s="26"/>
      <c r="F7" s="65">
        <f t="shared" ref="F7" si="0">ROUND(D7*E7,2)</f>
        <v>0</v>
      </c>
    </row>
    <row r="8" spans="1:6" ht="173.4" customHeight="1" thickBot="1">
      <c r="A8" s="28" t="s">
        <v>3</v>
      </c>
      <c r="B8" s="29" t="s">
        <v>14</v>
      </c>
      <c r="C8" s="30" t="s">
        <v>3</v>
      </c>
      <c r="D8" s="38" t="s">
        <v>3</v>
      </c>
      <c r="E8" s="71" t="s">
        <v>3</v>
      </c>
      <c r="F8" s="64" t="s">
        <v>3</v>
      </c>
    </row>
    <row r="9" spans="1:6" ht="371.4" customHeight="1" thickBot="1">
      <c r="A9" s="24">
        <v>2</v>
      </c>
      <c r="B9" s="63" t="s">
        <v>36</v>
      </c>
      <c r="C9" s="35" t="s">
        <v>11</v>
      </c>
      <c r="D9" s="46">
        <v>1</v>
      </c>
      <c r="E9" s="26"/>
      <c r="F9" s="65">
        <f t="shared" ref="F9" si="1">ROUND(D9*E9,2)</f>
        <v>0</v>
      </c>
    </row>
    <row r="10" spans="1:6" ht="99.6" customHeight="1" thickBot="1">
      <c r="A10" s="28" t="s">
        <v>3</v>
      </c>
      <c r="B10" s="29" t="s">
        <v>15</v>
      </c>
      <c r="C10" s="30" t="s">
        <v>3</v>
      </c>
      <c r="D10" s="38" t="s">
        <v>3</v>
      </c>
      <c r="E10" s="71" t="s">
        <v>3</v>
      </c>
      <c r="F10" s="64" t="s">
        <v>3</v>
      </c>
    </row>
    <row r="11" spans="1:6" ht="316.2" customHeight="1" thickBot="1">
      <c r="A11" s="24">
        <v>8</v>
      </c>
      <c r="B11" s="63" t="s">
        <v>36</v>
      </c>
      <c r="C11" s="35" t="s">
        <v>11</v>
      </c>
      <c r="D11" s="46">
        <v>1</v>
      </c>
      <c r="E11" s="26"/>
      <c r="F11" s="65">
        <f t="shared" ref="F11" si="2">ROUND(D11*E11,2)</f>
        <v>0</v>
      </c>
    </row>
    <row r="12" spans="1:6" ht="109.8" customHeight="1" thickBot="1">
      <c r="A12" s="28" t="s">
        <v>3</v>
      </c>
      <c r="B12" s="29" t="s">
        <v>16</v>
      </c>
      <c r="C12" s="30" t="s">
        <v>3</v>
      </c>
      <c r="D12" s="38" t="s">
        <v>3</v>
      </c>
      <c r="E12" s="71" t="s">
        <v>3</v>
      </c>
      <c r="F12" s="64" t="s">
        <v>3</v>
      </c>
    </row>
    <row r="13" spans="1:6" ht="325.2" customHeight="1" thickBot="1">
      <c r="A13" s="24">
        <v>3</v>
      </c>
      <c r="B13" s="63" t="s">
        <v>36</v>
      </c>
      <c r="C13" s="35" t="s">
        <v>11</v>
      </c>
      <c r="D13" s="46">
        <v>1</v>
      </c>
      <c r="E13" s="26"/>
      <c r="F13" s="27">
        <f>ROUND(D13*E13,2)</f>
        <v>0</v>
      </c>
    </row>
    <row r="14" spans="1:6" ht="172.2" customHeight="1" thickBot="1">
      <c r="A14" s="28" t="s">
        <v>3</v>
      </c>
      <c r="B14" s="58" t="s">
        <v>17</v>
      </c>
      <c r="C14" s="30" t="s">
        <v>3</v>
      </c>
      <c r="D14" s="38" t="s">
        <v>3</v>
      </c>
      <c r="E14" s="71"/>
      <c r="F14" s="64" t="s">
        <v>3</v>
      </c>
    </row>
    <row r="15" spans="1:6" ht="329.4" customHeight="1" thickBot="1">
      <c r="A15" s="24">
        <v>5</v>
      </c>
      <c r="B15" s="63" t="s">
        <v>36</v>
      </c>
      <c r="C15" s="35" t="s">
        <v>11</v>
      </c>
      <c r="D15" s="46">
        <v>1</v>
      </c>
      <c r="E15" s="26"/>
      <c r="F15" s="65">
        <f t="shared" ref="F15" si="3">ROUND(D15*E15,2)</f>
        <v>0</v>
      </c>
    </row>
    <row r="16" spans="1:6" ht="104.4" customHeight="1" thickBot="1">
      <c r="A16" s="28" t="s">
        <v>3</v>
      </c>
      <c r="B16" s="29" t="s">
        <v>18</v>
      </c>
      <c r="C16" s="30" t="s">
        <v>3</v>
      </c>
      <c r="D16" s="38" t="s">
        <v>3</v>
      </c>
      <c r="E16" s="71" t="s">
        <v>3</v>
      </c>
      <c r="F16" s="64" t="s">
        <v>3</v>
      </c>
    </row>
    <row r="17" spans="1:6" ht="330.6" customHeight="1" thickBot="1">
      <c r="A17" s="24">
        <v>6</v>
      </c>
      <c r="B17" s="63" t="s">
        <v>36</v>
      </c>
      <c r="C17" s="35" t="s">
        <v>11</v>
      </c>
      <c r="D17" s="46">
        <v>1</v>
      </c>
      <c r="E17" s="26"/>
      <c r="F17" s="65">
        <f t="shared" ref="F17" si="4">ROUND(D17*E17,2)</f>
        <v>0</v>
      </c>
    </row>
    <row r="18" spans="1:6" ht="95.4" customHeight="1" thickBot="1">
      <c r="A18" s="28" t="s">
        <v>3</v>
      </c>
      <c r="B18" s="58" t="s">
        <v>19</v>
      </c>
      <c r="C18" s="30" t="s">
        <v>3</v>
      </c>
      <c r="D18" s="38" t="s">
        <v>3</v>
      </c>
      <c r="E18" s="71" t="s">
        <v>3</v>
      </c>
      <c r="F18" s="64" t="s">
        <v>3</v>
      </c>
    </row>
    <row r="19" spans="1:6" ht="350.4" customHeight="1" thickBot="1">
      <c r="A19" s="24">
        <v>7</v>
      </c>
      <c r="B19" s="63" t="s">
        <v>36</v>
      </c>
      <c r="C19" s="35" t="s">
        <v>11</v>
      </c>
      <c r="D19" s="46">
        <v>1</v>
      </c>
      <c r="E19" s="26"/>
      <c r="F19" s="65">
        <f t="shared" ref="F19" si="5">ROUND(D19*E19,2)</f>
        <v>0</v>
      </c>
    </row>
    <row r="20" spans="1:6" ht="17.399999999999999">
      <c r="A20" s="99" t="s">
        <v>21</v>
      </c>
      <c r="B20" s="100"/>
      <c r="C20" s="100"/>
      <c r="D20" s="100"/>
      <c r="E20" s="101"/>
      <c r="F20" s="66">
        <f>ROUND(SUM(F7:F19),2)</f>
        <v>0</v>
      </c>
    </row>
    <row r="26" spans="1:6">
      <c r="C26" s="78"/>
      <c r="D26" s="78"/>
      <c r="E26" s="78"/>
      <c r="F26" s="78"/>
    </row>
    <row r="27" spans="1:6">
      <c r="C27" s="78"/>
      <c r="D27" s="78"/>
      <c r="E27" s="78"/>
      <c r="F27" s="78"/>
    </row>
    <row r="28" spans="1:6">
      <c r="C28" s="78"/>
      <c r="D28" s="78"/>
      <c r="E28" s="78"/>
      <c r="F28" s="78"/>
    </row>
    <row r="29" spans="1:6">
      <c r="C29" s="78" t="s">
        <v>37</v>
      </c>
      <c r="D29" s="78"/>
      <c r="E29" s="78"/>
      <c r="F29" s="78"/>
    </row>
    <row r="30" spans="1:6">
      <c r="C30" s="78" t="s">
        <v>38</v>
      </c>
      <c r="D30" s="78"/>
      <c r="E30" s="78"/>
      <c r="F30" s="78"/>
    </row>
  </sheetData>
  <mergeCells count="11">
    <mergeCell ref="A1:F1"/>
    <mergeCell ref="A2:A3"/>
    <mergeCell ref="B2:F3"/>
    <mergeCell ref="A4:A5"/>
    <mergeCell ref="B4:B5"/>
    <mergeCell ref="C4:C5"/>
    <mergeCell ref="D4:D5"/>
    <mergeCell ref="C26:F28"/>
    <mergeCell ref="C29:F29"/>
    <mergeCell ref="C30:F30"/>
    <mergeCell ref="A20:E20"/>
  </mergeCells>
  <pageMargins left="0.7" right="0.7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1E2C-F31A-43DC-AAE5-5ACB1842D384}">
  <sheetPr>
    <pageSetUpPr fitToPage="1"/>
  </sheetPr>
  <dimension ref="A1:F29"/>
  <sheetViews>
    <sheetView topLeftCell="A17" workbookViewId="0">
      <selection activeCell="B19" sqref="B19"/>
    </sheetView>
  </sheetViews>
  <sheetFormatPr defaultRowHeight="13.2"/>
  <cols>
    <col min="1" max="1" width="9.33203125" customWidth="1"/>
    <col min="2" max="2" width="61" customWidth="1"/>
    <col min="3" max="3" width="22.77734375" customWidth="1"/>
    <col min="4" max="4" width="24.77734375" customWidth="1"/>
    <col min="5" max="5" width="31.5546875" style="72" customWidth="1"/>
    <col min="6" max="6" width="37.33203125" style="72" customWidth="1"/>
  </cols>
  <sheetData>
    <row r="1" spans="1:6" ht="21.6" thickBot="1">
      <c r="A1" s="102" t="s">
        <v>25</v>
      </c>
      <c r="B1" s="103"/>
      <c r="C1" s="103"/>
      <c r="D1" s="103"/>
      <c r="E1" s="103"/>
      <c r="F1" s="103"/>
    </row>
    <row r="2" spans="1:6">
      <c r="A2" s="85" t="s">
        <v>5</v>
      </c>
      <c r="B2" s="89" t="s">
        <v>22</v>
      </c>
      <c r="C2" s="89"/>
      <c r="D2" s="89"/>
      <c r="E2" s="89"/>
      <c r="F2" s="90"/>
    </row>
    <row r="3" spans="1:6" ht="13.8" thickBot="1">
      <c r="A3" s="86"/>
      <c r="B3" s="91"/>
      <c r="C3" s="91"/>
      <c r="D3" s="91"/>
      <c r="E3" s="91"/>
      <c r="F3" s="92"/>
    </row>
    <row r="4" spans="1:6" ht="13.8" thickBot="1">
      <c r="A4" s="87" t="s">
        <v>0</v>
      </c>
      <c r="B4" s="97" t="s">
        <v>4</v>
      </c>
      <c r="C4" s="95" t="s">
        <v>1</v>
      </c>
      <c r="D4" s="93" t="s">
        <v>2</v>
      </c>
      <c r="E4" s="67" t="s">
        <v>7</v>
      </c>
      <c r="F4" s="73" t="s">
        <v>6</v>
      </c>
    </row>
    <row r="5" spans="1:6" ht="13.8" thickBot="1">
      <c r="A5" s="88"/>
      <c r="B5" s="98"/>
      <c r="C5" s="96"/>
      <c r="D5" s="94"/>
      <c r="E5" s="69" t="s">
        <v>8</v>
      </c>
      <c r="F5" s="74" t="s">
        <v>8</v>
      </c>
    </row>
    <row r="6" spans="1:6" ht="123.6" customHeight="1" thickBot="1">
      <c r="A6" s="28" t="s">
        <v>3</v>
      </c>
      <c r="B6" s="29" t="s">
        <v>9</v>
      </c>
      <c r="C6" s="30" t="s">
        <v>3</v>
      </c>
      <c r="D6" s="38" t="s">
        <v>3</v>
      </c>
      <c r="E6" s="71" t="s">
        <v>3</v>
      </c>
      <c r="F6" s="75" t="s">
        <v>3</v>
      </c>
    </row>
    <row r="7" spans="1:6" ht="154.19999999999999" customHeight="1" thickBot="1">
      <c r="A7" s="24">
        <v>1</v>
      </c>
      <c r="B7" s="63" t="s">
        <v>26</v>
      </c>
      <c r="C7" s="35" t="s">
        <v>11</v>
      </c>
      <c r="D7" s="46">
        <v>1</v>
      </c>
      <c r="E7" s="26"/>
      <c r="F7" s="27">
        <f t="shared" ref="F7" si="0">ROUND(D7*E7,2)</f>
        <v>0</v>
      </c>
    </row>
    <row r="8" spans="1:6" ht="117" customHeight="1" thickBot="1">
      <c r="A8" s="28" t="s">
        <v>3</v>
      </c>
      <c r="B8" s="29" t="s">
        <v>14</v>
      </c>
      <c r="C8" s="30" t="s">
        <v>3</v>
      </c>
      <c r="D8" s="38" t="s">
        <v>3</v>
      </c>
      <c r="E8" s="71" t="s">
        <v>3</v>
      </c>
      <c r="F8" s="75" t="s">
        <v>3</v>
      </c>
    </row>
    <row r="9" spans="1:6" ht="147" customHeight="1" thickBot="1">
      <c r="A9" s="24">
        <v>2</v>
      </c>
      <c r="B9" s="63" t="s">
        <v>26</v>
      </c>
      <c r="C9" s="35" t="s">
        <v>11</v>
      </c>
      <c r="D9" s="46">
        <v>1</v>
      </c>
      <c r="E9" s="26"/>
      <c r="F9" s="27">
        <f t="shared" ref="F9" si="1">ROUND(D9*E9,2)</f>
        <v>0</v>
      </c>
    </row>
    <row r="10" spans="1:6" ht="112.8" customHeight="1" thickBot="1">
      <c r="A10" s="28" t="s">
        <v>3</v>
      </c>
      <c r="B10" s="29" t="s">
        <v>15</v>
      </c>
      <c r="C10" s="30" t="s">
        <v>3</v>
      </c>
      <c r="D10" s="38" t="s">
        <v>3</v>
      </c>
      <c r="E10" s="71" t="s">
        <v>3</v>
      </c>
      <c r="F10" s="75" t="s">
        <v>3</v>
      </c>
    </row>
    <row r="11" spans="1:6" ht="140.4" customHeight="1" thickBot="1">
      <c r="A11" s="24">
        <v>3</v>
      </c>
      <c r="B11" s="63" t="s">
        <v>26</v>
      </c>
      <c r="C11" s="35" t="s">
        <v>11</v>
      </c>
      <c r="D11" s="46">
        <v>1</v>
      </c>
      <c r="E11" s="26"/>
      <c r="F11" s="27">
        <f t="shared" ref="F11" si="2">ROUND(D11*E11,2)</f>
        <v>0</v>
      </c>
    </row>
    <row r="12" spans="1:6" ht="93" customHeight="1" thickBot="1">
      <c r="A12" s="28" t="s">
        <v>3</v>
      </c>
      <c r="B12" s="29" t="s">
        <v>16</v>
      </c>
      <c r="C12" s="30" t="s">
        <v>3</v>
      </c>
      <c r="D12" s="38" t="s">
        <v>3</v>
      </c>
      <c r="E12" s="71" t="s">
        <v>3</v>
      </c>
      <c r="F12" s="75" t="s">
        <v>3</v>
      </c>
    </row>
    <row r="13" spans="1:6" ht="134.4" customHeight="1" thickBot="1">
      <c r="A13" s="24">
        <v>4</v>
      </c>
      <c r="B13" s="63" t="s">
        <v>26</v>
      </c>
      <c r="C13" s="35" t="s">
        <v>11</v>
      </c>
      <c r="D13" s="46">
        <v>1</v>
      </c>
      <c r="E13" s="26"/>
      <c r="F13" s="27">
        <f t="shared" ref="F13" si="3">ROUND(D13*E13,2)</f>
        <v>0</v>
      </c>
    </row>
    <row r="14" spans="1:6" ht="91.2" customHeight="1" thickBot="1">
      <c r="A14" s="28" t="s">
        <v>3</v>
      </c>
      <c r="B14" s="58" t="s">
        <v>17</v>
      </c>
      <c r="C14" s="30" t="s">
        <v>3</v>
      </c>
      <c r="D14" s="38" t="s">
        <v>3</v>
      </c>
      <c r="E14" s="71" t="s">
        <v>3</v>
      </c>
      <c r="F14" s="75" t="s">
        <v>3</v>
      </c>
    </row>
    <row r="15" spans="1:6" ht="143.4" customHeight="1" thickBot="1">
      <c r="A15" s="24">
        <v>5</v>
      </c>
      <c r="B15" s="63" t="s">
        <v>26</v>
      </c>
      <c r="C15" s="35" t="s">
        <v>11</v>
      </c>
      <c r="D15" s="46">
        <v>1</v>
      </c>
      <c r="E15" s="26"/>
      <c r="F15" s="27">
        <f t="shared" ref="F15" si="4">ROUND(D15*E15,2)</f>
        <v>0</v>
      </c>
    </row>
    <row r="16" spans="1:6" ht="73.2" customHeight="1" thickBot="1">
      <c r="A16" s="28" t="s">
        <v>3</v>
      </c>
      <c r="B16" s="29" t="s">
        <v>18</v>
      </c>
      <c r="C16" s="30" t="s">
        <v>3</v>
      </c>
      <c r="D16" s="38" t="s">
        <v>3</v>
      </c>
      <c r="E16" s="71" t="s">
        <v>3</v>
      </c>
      <c r="F16" s="75" t="s">
        <v>3</v>
      </c>
    </row>
    <row r="17" spans="1:6" ht="151.80000000000001" customHeight="1" thickBot="1">
      <c r="A17" s="24">
        <v>6</v>
      </c>
      <c r="B17" s="63" t="s">
        <v>26</v>
      </c>
      <c r="C17" s="35" t="s">
        <v>11</v>
      </c>
      <c r="D17" s="46">
        <v>1</v>
      </c>
      <c r="E17" s="26"/>
      <c r="F17" s="27">
        <f t="shared" ref="F17" si="5">ROUND(D17*E17,2)</f>
        <v>0</v>
      </c>
    </row>
    <row r="18" spans="1:6" ht="115.2" customHeight="1" thickBot="1">
      <c r="A18" s="28" t="s">
        <v>3</v>
      </c>
      <c r="B18" s="58" t="s">
        <v>19</v>
      </c>
      <c r="C18" s="30" t="s">
        <v>3</v>
      </c>
      <c r="D18" s="38" t="s">
        <v>3</v>
      </c>
      <c r="E18" s="71" t="s">
        <v>3</v>
      </c>
      <c r="F18" s="75" t="s">
        <v>3</v>
      </c>
    </row>
    <row r="19" spans="1:6" ht="141" customHeight="1" thickBot="1">
      <c r="A19" s="24">
        <v>7</v>
      </c>
      <c r="B19" s="63" t="s">
        <v>26</v>
      </c>
      <c r="C19" s="35" t="s">
        <v>11</v>
      </c>
      <c r="D19" s="46">
        <v>1</v>
      </c>
      <c r="E19" s="26"/>
      <c r="F19" s="27">
        <f t="shared" ref="F19" si="6">ROUND(D19*E19,2)</f>
        <v>0</v>
      </c>
    </row>
    <row r="20" spans="1:6" ht="17.399999999999999">
      <c r="A20" s="99" t="s">
        <v>21</v>
      </c>
      <c r="B20" s="100"/>
      <c r="C20" s="100"/>
      <c r="D20" s="100"/>
      <c r="E20" s="101"/>
      <c r="F20" s="66">
        <f>ROUND(SUM(F7:F19),2)</f>
        <v>0</v>
      </c>
    </row>
    <row r="25" spans="1:6">
      <c r="C25" s="78"/>
      <c r="D25" s="78"/>
      <c r="E25" s="78"/>
      <c r="F25" s="78"/>
    </row>
    <row r="26" spans="1:6">
      <c r="C26" s="78"/>
      <c r="D26" s="78"/>
      <c r="E26" s="78"/>
      <c r="F26" s="78"/>
    </row>
    <row r="27" spans="1:6">
      <c r="C27" s="78"/>
      <c r="D27" s="78"/>
      <c r="E27" s="78"/>
      <c r="F27" s="78"/>
    </row>
    <row r="28" spans="1:6">
      <c r="C28" s="78" t="s">
        <v>37</v>
      </c>
      <c r="D28" s="78"/>
      <c r="E28" s="78"/>
      <c r="F28" s="78"/>
    </row>
    <row r="29" spans="1:6">
      <c r="C29" s="78" t="s">
        <v>38</v>
      </c>
      <c r="D29" s="78"/>
      <c r="E29" s="78"/>
      <c r="F29" s="78"/>
    </row>
  </sheetData>
  <mergeCells count="11">
    <mergeCell ref="A1:F1"/>
    <mergeCell ref="A2:A3"/>
    <mergeCell ref="B2:F3"/>
    <mergeCell ref="A4:A5"/>
    <mergeCell ref="B4:B5"/>
    <mergeCell ref="C4:C5"/>
    <mergeCell ref="D4:D5"/>
    <mergeCell ref="C25:F27"/>
    <mergeCell ref="C28:F28"/>
    <mergeCell ref="C29:F29"/>
    <mergeCell ref="A20:E20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129E-BB63-4C2D-8859-98153602FE27}">
  <dimension ref="B3:C18"/>
  <sheetViews>
    <sheetView workbookViewId="0">
      <selection activeCell="C8" sqref="C8"/>
    </sheetView>
  </sheetViews>
  <sheetFormatPr defaultRowHeight="13.2"/>
  <cols>
    <col min="2" max="2" width="58.33203125" customWidth="1"/>
    <col min="3" max="3" width="90.109375" style="72" customWidth="1"/>
  </cols>
  <sheetData>
    <row r="3" spans="2:3" ht="42.6" customHeight="1" thickBot="1">
      <c r="B3" s="104" t="s">
        <v>22</v>
      </c>
      <c r="C3" s="104"/>
    </row>
    <row r="4" spans="2:3" ht="31.2" customHeight="1">
      <c r="B4" s="47" t="s">
        <v>27</v>
      </c>
      <c r="C4" s="76">
        <f>'Wartość robocizny'!F35</f>
        <v>0</v>
      </c>
    </row>
    <row r="5" spans="2:3" ht="31.8" customHeight="1">
      <c r="B5" s="48" t="s">
        <v>28</v>
      </c>
      <c r="C5" s="49">
        <f>Materiały!F20</f>
        <v>0</v>
      </c>
    </row>
    <row r="6" spans="2:3" ht="27.6" customHeight="1" thickBot="1">
      <c r="B6" s="50" t="s">
        <v>29</v>
      </c>
      <c r="C6" s="51">
        <f>Sprzęt!F20</f>
        <v>0</v>
      </c>
    </row>
    <row r="7" spans="2:3" ht="29.4" customHeight="1">
      <c r="B7" s="52" t="s">
        <v>30</v>
      </c>
      <c r="C7" s="53">
        <f>SUM(C4:C6)</f>
        <v>0</v>
      </c>
    </row>
    <row r="8" spans="2:3" ht="28.8" customHeight="1">
      <c r="B8" s="54" t="s">
        <v>31</v>
      </c>
      <c r="C8" s="55">
        <f>C7*1.23-C7</f>
        <v>0</v>
      </c>
    </row>
    <row r="9" spans="2:3" ht="36" customHeight="1" thickBot="1">
      <c r="B9" s="56" t="s">
        <v>32</v>
      </c>
      <c r="C9" s="57">
        <f>C8+C7</f>
        <v>0</v>
      </c>
    </row>
    <row r="14" spans="2:3">
      <c r="C14" s="105"/>
    </row>
    <row r="15" spans="2:3">
      <c r="C15" s="105"/>
    </row>
    <row r="16" spans="2:3">
      <c r="C16" s="105"/>
    </row>
    <row r="17" spans="3:3">
      <c r="C17" s="72" t="s">
        <v>33</v>
      </c>
    </row>
    <row r="18" spans="3:3">
      <c r="C18" s="77" t="s">
        <v>34</v>
      </c>
    </row>
  </sheetData>
  <mergeCells count="2">
    <mergeCell ref="B3:C3"/>
    <mergeCell ref="C14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Wartość robocizny</vt:lpstr>
      <vt:lpstr>Materiały</vt:lpstr>
      <vt:lpstr>Sprzęt</vt:lpstr>
      <vt:lpstr>Arkusz1</vt:lpstr>
      <vt:lpstr>'Wartość robocizny'!Obszar_wydruku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Kabaciński Piotr</cp:lastModifiedBy>
  <cp:lastPrinted>2025-06-04T06:25:34Z</cp:lastPrinted>
  <dcterms:created xsi:type="dcterms:W3CDTF">2010-02-12T12:18:21Z</dcterms:created>
  <dcterms:modified xsi:type="dcterms:W3CDTF">2025-06-04T12:22:00Z</dcterms:modified>
</cp:coreProperties>
</file>