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zrkfile\ZRK\NRR\NRRb\KONTRAKTY 2025\UTRZYMANIE 25 06 XXX\25 06 141 Wymiana szyn długich na terenie ISE Świnoujście l 402 Koszalin-Goleniów\Podwykonastwo wymian szyn długich\"/>
    </mc:Choice>
  </mc:AlternateContent>
  <xr:revisionPtr revIDLastSave="0" documentId="13_ncr:1_{C4BB6031-1C20-48F8-89AB-8B5EA9540D7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Wariant 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F26" i="1" s="1"/>
  <c r="C30" i="1"/>
  <c r="F30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4" i="1"/>
  <c r="F27" i="1"/>
  <c r="F28" i="1"/>
  <c r="F29" i="1"/>
  <c r="C25" i="1"/>
  <c r="F25" i="1" s="1"/>
  <c r="C23" i="1"/>
  <c r="F23" i="1" s="1"/>
  <c r="F4" i="1"/>
  <c r="F31" i="1" l="1"/>
  <c r="F32" i="1" s="1"/>
  <c r="F33" i="1" l="1"/>
</calcChain>
</file>

<file path=xl/sharedStrings.xml><?xml version="1.0" encoding="utf-8"?>
<sst xmlns="http://schemas.openxmlformats.org/spreadsheetml/2006/main" count="101" uniqueCount="80">
  <si>
    <t>Ilość</t>
  </si>
  <si>
    <t>J.m.</t>
  </si>
  <si>
    <t>Cena jedn.</t>
  </si>
  <si>
    <t>Wartość</t>
  </si>
  <si>
    <t>L.p.</t>
  </si>
  <si>
    <t xml:space="preserve">Szczegółowy opis robót </t>
  </si>
  <si>
    <t>VAT</t>
  </si>
  <si>
    <t xml:space="preserve"> WARTOŚĆ BRUTTO </t>
  </si>
  <si>
    <t xml:space="preserve">OGÓŁEM WARTOŚĆ NETTO ROBÓT </t>
  </si>
  <si>
    <t>1</t>
  </si>
  <si>
    <t>2</t>
  </si>
  <si>
    <t>Podpis Wykonawcy</t>
  </si>
  <si>
    <t xml:space="preserve">Załącznik nr 1
Rozbicie Ceny ofertowej
  Wymiana szyn długich na terenie ISE Świnoujście l 402 Koszalin-Goleniów
</t>
  </si>
  <si>
    <t>m</t>
  </si>
  <si>
    <t>3</t>
  </si>
  <si>
    <t>4</t>
  </si>
  <si>
    <t>5</t>
  </si>
  <si>
    <t>103,197-103,540 str. L</t>
  </si>
  <si>
    <t>125,260-125,470 str. L</t>
  </si>
  <si>
    <t>6</t>
  </si>
  <si>
    <t>7</t>
  </si>
  <si>
    <t>140,520-140,730 str. L</t>
  </si>
  <si>
    <t>8</t>
  </si>
  <si>
    <t>100,480-101,564 str. P</t>
  </si>
  <si>
    <t>9</t>
  </si>
  <si>
    <t>101,774-102,504 str. P</t>
  </si>
  <si>
    <t>10</t>
  </si>
  <si>
    <t>102,714-102,987 str. P</t>
  </si>
  <si>
    <t>11</t>
  </si>
  <si>
    <t>103,197-103,570 str. P</t>
  </si>
  <si>
    <t>12</t>
  </si>
  <si>
    <t>13</t>
  </si>
  <si>
    <t>125,420-125,480 str. P</t>
  </si>
  <si>
    <t>14</t>
  </si>
  <si>
    <t>125,700-125,910 str.P</t>
  </si>
  <si>
    <t>15</t>
  </si>
  <si>
    <t>136,010-136,220 str. P</t>
  </si>
  <si>
    <t>16</t>
  </si>
  <si>
    <t>137440-137,650 str.P</t>
  </si>
  <si>
    <t>17</t>
  </si>
  <si>
    <t>Termin wykonania do 31.07.2025r.</t>
  </si>
  <si>
    <t xml:space="preserve">Zamknięcia w godzinach nocnych z przywróceniem ruchu na linii kolejowej nr 402 </t>
  </si>
  <si>
    <t>Przewidywane zamknięcia godzinowe od 23.30-4:00</t>
  </si>
  <si>
    <t>18</t>
  </si>
  <si>
    <t>Spawanie termitowe 60E1</t>
  </si>
  <si>
    <t>szt</t>
  </si>
  <si>
    <t>19</t>
  </si>
  <si>
    <t>Wymiana przekaladek podszynowych</t>
  </si>
  <si>
    <t>20</t>
  </si>
  <si>
    <t>21</t>
  </si>
  <si>
    <t>W km 140,320-141,120 wykonanie styków klasycznych</t>
  </si>
  <si>
    <t>22</t>
  </si>
  <si>
    <t>23</t>
  </si>
  <si>
    <t>W km 140,320-141,12 cięcie szyn na odcinki 25m</t>
  </si>
  <si>
    <t>Utylizacja przekładek podszynowych</t>
  </si>
  <si>
    <t>t</t>
  </si>
  <si>
    <t>24</t>
  </si>
  <si>
    <t xml:space="preserve">Regulacja naprężeń w torze </t>
  </si>
  <si>
    <t>25</t>
  </si>
  <si>
    <t>km</t>
  </si>
  <si>
    <t>Zdjęcie i ułożenie płyt CBP na przejezdzie w km 100,404</t>
  </si>
  <si>
    <t>m2</t>
  </si>
  <si>
    <t>26</t>
  </si>
  <si>
    <t>Pocięcie szyn po wymianie na odcinki do 30m</t>
  </si>
  <si>
    <t>27</t>
  </si>
  <si>
    <t>Przewóz i zdanie złomu stalowego drobnego do sekcji ISE Wysoka Kamieńska</t>
  </si>
  <si>
    <t>cięć</t>
  </si>
  <si>
    <t>W km 140,320-141,120 wiercenie otworów w szynie</t>
  </si>
  <si>
    <t>Sprze niezbedny do wykonania zadania po stronie Wykonawcy.</t>
  </si>
  <si>
    <t>Materiały niezbedne do wykonania zadania zapewnione  przez PKP PLK S.A. szyny 210mb x 34szt.</t>
  </si>
  <si>
    <t>140,910-141,120 str. P</t>
  </si>
  <si>
    <t>125,130-125,340 str. P</t>
  </si>
  <si>
    <t xml:space="preserve">136,050-136,260 str. L </t>
  </si>
  <si>
    <t xml:space="preserve">99,970-101,564 str. L </t>
  </si>
  <si>
    <t>101,774-102,504 str. L</t>
  </si>
  <si>
    <t>102,714-102,987 str. L</t>
  </si>
  <si>
    <t>Materiały zapewniane przez ZRK DOM: przekladki podszynowe, nakrętki do śrub stopowych, pierścienie Z3</t>
  </si>
  <si>
    <t>Materiały przekladki podszynowe, nakrętki do śrub stopowych, pierścienie Z3 należy pobrać przez Wykonawce  z bazy Szczecin Dąbie.</t>
  </si>
  <si>
    <t>Szyny długie znajduja się w miejscu wymiany.</t>
  </si>
  <si>
    <t>Wymian szyn długich(310m) o łącznej ilości 7140 mb Szlak Ploty-Nowogard; Nowogard-Goleniów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</si>
</sst>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zł&quot;"/>
    <numFmt numFmtId="165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4" fontId="0" fillId="0" borderId="0" xfId="0" applyNumberFormat="1"/>
    <xf numFmtId="164" fontId="1" fillId="0" borderId="5" xfId="0" applyNumberFormat="1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43" fontId="0" fillId="0" borderId="19" xfId="1" applyFont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1" applyFont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tabSelected="1" topLeftCell="A24" zoomScale="160" zoomScaleNormal="160" workbookViewId="0">
      <selection activeCell="B45" sqref="B45"/>
    </sheetView>
  </sheetViews>
  <sheetFormatPr defaultRowHeight="14.4" x14ac:dyDescent="0.3"/>
  <cols>
    <col min="1" max="1" width="6.109375" customWidth="1"/>
    <col min="2" max="2" width="57.109375" customWidth="1"/>
    <col min="3" max="3" width="21.6640625" style="16" customWidth="1"/>
    <col min="4" max="4" width="11" customWidth="1"/>
    <col min="5" max="5" width="12.6640625" customWidth="1"/>
    <col min="6" max="6" width="19.5546875" customWidth="1"/>
    <col min="10" max="11" width="10.88671875" bestFit="1" customWidth="1"/>
  </cols>
  <sheetData>
    <row r="1" spans="1:11" ht="14.25" customHeight="1" x14ac:dyDescent="0.3"/>
    <row r="2" spans="1:11" ht="113.4" customHeight="1" thickBot="1" x14ac:dyDescent="0.35">
      <c r="A2" s="30" t="s">
        <v>12</v>
      </c>
      <c r="B2" s="31"/>
      <c r="C2" s="31"/>
      <c r="D2" s="31"/>
      <c r="E2" s="31"/>
      <c r="F2" s="31"/>
    </row>
    <row r="3" spans="1:11" ht="27" customHeight="1" x14ac:dyDescent="0.3">
      <c r="A3" s="1" t="s">
        <v>4</v>
      </c>
      <c r="B3" s="2" t="s">
        <v>5</v>
      </c>
      <c r="C3" s="14" t="s">
        <v>0</v>
      </c>
      <c r="D3" s="2" t="s">
        <v>1</v>
      </c>
      <c r="E3" s="2" t="s">
        <v>2</v>
      </c>
      <c r="F3" s="3" t="s">
        <v>3</v>
      </c>
    </row>
    <row r="4" spans="1:11" ht="36.6" customHeight="1" x14ac:dyDescent="0.3">
      <c r="A4" s="11" t="s">
        <v>9</v>
      </c>
      <c r="B4" s="5" t="s">
        <v>73</v>
      </c>
      <c r="C4" s="13">
        <v>1594</v>
      </c>
      <c r="D4" s="6" t="s">
        <v>13</v>
      </c>
      <c r="E4" s="7"/>
      <c r="F4" s="12">
        <f>C4*E4</f>
        <v>0</v>
      </c>
      <c r="H4" s="9"/>
      <c r="I4" s="9"/>
      <c r="J4" s="9"/>
      <c r="K4" s="9"/>
    </row>
    <row r="5" spans="1:11" ht="32.4" customHeight="1" x14ac:dyDescent="0.3">
      <c r="A5" s="11" t="s">
        <v>10</v>
      </c>
      <c r="B5" s="5" t="s">
        <v>74</v>
      </c>
      <c r="C5" s="13">
        <v>730</v>
      </c>
      <c r="D5" s="6" t="s">
        <v>13</v>
      </c>
      <c r="E5" s="7"/>
      <c r="F5" s="12">
        <f t="shared" ref="F5:F30" si="0">C5*E5</f>
        <v>0</v>
      </c>
      <c r="H5" s="9"/>
      <c r="I5" s="9"/>
      <c r="J5" s="9"/>
      <c r="K5" s="9"/>
    </row>
    <row r="6" spans="1:11" ht="29.4" customHeight="1" x14ac:dyDescent="0.3">
      <c r="A6" s="11" t="s">
        <v>14</v>
      </c>
      <c r="B6" s="5" t="s">
        <v>75</v>
      </c>
      <c r="C6" s="13">
        <v>273</v>
      </c>
      <c r="D6" s="6" t="s">
        <v>13</v>
      </c>
      <c r="E6" s="7"/>
      <c r="F6" s="12">
        <f t="shared" si="0"/>
        <v>0</v>
      </c>
      <c r="H6" s="9"/>
      <c r="I6" s="9"/>
      <c r="J6" s="9"/>
      <c r="K6" s="9"/>
    </row>
    <row r="7" spans="1:11" ht="26.4" customHeight="1" x14ac:dyDescent="0.3">
      <c r="A7" s="11" t="s">
        <v>15</v>
      </c>
      <c r="B7" s="5" t="s">
        <v>17</v>
      </c>
      <c r="C7" s="13">
        <v>343</v>
      </c>
      <c r="D7" s="6" t="s">
        <v>13</v>
      </c>
      <c r="E7" s="7"/>
      <c r="F7" s="12">
        <f t="shared" si="0"/>
        <v>0</v>
      </c>
      <c r="H7" s="9"/>
      <c r="I7" s="9"/>
      <c r="J7" s="9"/>
      <c r="K7" s="9"/>
    </row>
    <row r="8" spans="1:11" ht="32.4" customHeight="1" x14ac:dyDescent="0.3">
      <c r="A8" s="11" t="s">
        <v>16</v>
      </c>
      <c r="B8" s="5" t="s">
        <v>18</v>
      </c>
      <c r="C8" s="13">
        <v>210</v>
      </c>
      <c r="D8" s="6" t="s">
        <v>13</v>
      </c>
      <c r="E8" s="7"/>
      <c r="F8" s="12">
        <f t="shared" si="0"/>
        <v>0</v>
      </c>
      <c r="H8" s="9"/>
      <c r="I8" s="9"/>
      <c r="J8" s="9"/>
      <c r="K8" s="9"/>
    </row>
    <row r="9" spans="1:11" ht="34.799999999999997" customHeight="1" x14ac:dyDescent="0.3">
      <c r="A9" s="11" t="s">
        <v>19</v>
      </c>
      <c r="B9" s="5" t="s">
        <v>72</v>
      </c>
      <c r="C9" s="13">
        <v>210</v>
      </c>
      <c r="D9" s="6" t="s">
        <v>13</v>
      </c>
      <c r="E9" s="7"/>
      <c r="F9" s="12">
        <f t="shared" si="0"/>
        <v>0</v>
      </c>
      <c r="H9" s="9"/>
      <c r="I9" s="9"/>
      <c r="J9" s="9"/>
      <c r="K9" s="9"/>
    </row>
    <row r="10" spans="1:11" ht="38.4" customHeight="1" x14ac:dyDescent="0.3">
      <c r="A10" s="11" t="s">
        <v>20</v>
      </c>
      <c r="B10" s="5" t="s">
        <v>21</v>
      </c>
      <c r="C10" s="13">
        <v>210</v>
      </c>
      <c r="D10" s="6" t="s">
        <v>13</v>
      </c>
      <c r="E10" s="7"/>
      <c r="F10" s="12">
        <f t="shared" si="0"/>
        <v>0</v>
      </c>
      <c r="H10" s="9"/>
      <c r="I10" s="9"/>
      <c r="J10" s="9"/>
      <c r="K10" s="9"/>
    </row>
    <row r="11" spans="1:11" ht="38.4" customHeight="1" x14ac:dyDescent="0.3">
      <c r="A11" s="11" t="s">
        <v>22</v>
      </c>
      <c r="B11" s="5" t="s">
        <v>23</v>
      </c>
      <c r="C11" s="13">
        <v>1084</v>
      </c>
      <c r="D11" s="6" t="s">
        <v>13</v>
      </c>
      <c r="E11" s="7"/>
      <c r="F11" s="12">
        <f t="shared" si="0"/>
        <v>0</v>
      </c>
      <c r="H11" s="9"/>
      <c r="I11" s="9"/>
      <c r="J11" s="9"/>
      <c r="K11" s="9"/>
    </row>
    <row r="12" spans="1:11" ht="38.4" customHeight="1" x14ac:dyDescent="0.3">
      <c r="A12" s="11" t="s">
        <v>24</v>
      </c>
      <c r="B12" s="5" t="s">
        <v>25</v>
      </c>
      <c r="C12" s="13">
        <v>730</v>
      </c>
      <c r="D12" s="6" t="s">
        <v>13</v>
      </c>
      <c r="E12" s="7"/>
      <c r="F12" s="12">
        <f t="shared" si="0"/>
        <v>0</v>
      </c>
      <c r="H12" s="9"/>
      <c r="I12" s="9"/>
      <c r="J12" s="9"/>
      <c r="K12" s="9"/>
    </row>
    <row r="13" spans="1:11" ht="38.4" customHeight="1" x14ac:dyDescent="0.3">
      <c r="A13" s="11" t="s">
        <v>26</v>
      </c>
      <c r="B13" s="5" t="s">
        <v>27</v>
      </c>
      <c r="C13" s="13">
        <v>273</v>
      </c>
      <c r="D13" s="6" t="s">
        <v>13</v>
      </c>
      <c r="E13" s="7"/>
      <c r="F13" s="12">
        <f t="shared" si="0"/>
        <v>0</v>
      </c>
      <c r="H13" s="9"/>
      <c r="I13" s="9"/>
      <c r="J13" s="9"/>
      <c r="K13" s="9"/>
    </row>
    <row r="14" spans="1:11" ht="38.4" customHeight="1" x14ac:dyDescent="0.3">
      <c r="A14" s="11" t="s">
        <v>28</v>
      </c>
      <c r="B14" s="5" t="s">
        <v>29</v>
      </c>
      <c r="C14" s="13">
        <v>373</v>
      </c>
      <c r="D14" s="6" t="s">
        <v>13</v>
      </c>
      <c r="E14" s="7"/>
      <c r="F14" s="12">
        <f t="shared" si="0"/>
        <v>0</v>
      </c>
      <c r="H14" s="9"/>
      <c r="I14" s="9"/>
      <c r="J14" s="9"/>
      <c r="K14" s="9"/>
    </row>
    <row r="15" spans="1:11" ht="38.4" customHeight="1" x14ac:dyDescent="0.3">
      <c r="A15" s="11" t="s">
        <v>30</v>
      </c>
      <c r="B15" s="5" t="s">
        <v>71</v>
      </c>
      <c r="C15" s="13">
        <v>210</v>
      </c>
      <c r="D15" s="6" t="s">
        <v>13</v>
      </c>
      <c r="E15" s="7"/>
      <c r="F15" s="12">
        <f t="shared" si="0"/>
        <v>0</v>
      </c>
      <c r="H15" s="9"/>
      <c r="I15" s="9"/>
      <c r="J15" s="9"/>
      <c r="K15" s="9"/>
    </row>
    <row r="16" spans="1:11" ht="39.6" customHeight="1" x14ac:dyDescent="0.3">
      <c r="A16" s="11" t="s">
        <v>31</v>
      </c>
      <c r="B16" s="5" t="s">
        <v>32</v>
      </c>
      <c r="C16" s="13">
        <v>60</v>
      </c>
      <c r="D16" s="6" t="s">
        <v>13</v>
      </c>
      <c r="E16" s="7"/>
      <c r="F16" s="12">
        <f t="shared" si="0"/>
        <v>0</v>
      </c>
      <c r="H16" s="9"/>
      <c r="I16" s="9"/>
      <c r="J16" s="9"/>
      <c r="K16" s="9"/>
    </row>
    <row r="17" spans="1:11" ht="39.6" customHeight="1" x14ac:dyDescent="0.3">
      <c r="A17" s="11" t="s">
        <v>33</v>
      </c>
      <c r="B17" s="5" t="s">
        <v>34</v>
      </c>
      <c r="C17" s="13">
        <v>210</v>
      </c>
      <c r="D17" s="6" t="s">
        <v>13</v>
      </c>
      <c r="E17" s="7"/>
      <c r="F17" s="12">
        <f t="shared" si="0"/>
        <v>0</v>
      </c>
      <c r="H17" s="9"/>
      <c r="I17" s="9"/>
      <c r="J17" s="9"/>
      <c r="K17" s="9"/>
    </row>
    <row r="18" spans="1:11" ht="39.6" customHeight="1" x14ac:dyDescent="0.3">
      <c r="A18" s="11" t="s">
        <v>35</v>
      </c>
      <c r="B18" s="5" t="s">
        <v>36</v>
      </c>
      <c r="C18" s="13">
        <v>210</v>
      </c>
      <c r="D18" s="6" t="s">
        <v>13</v>
      </c>
      <c r="E18" s="7"/>
      <c r="F18" s="12">
        <f t="shared" si="0"/>
        <v>0</v>
      </c>
      <c r="H18" s="9"/>
      <c r="I18" s="9"/>
      <c r="J18" s="9"/>
      <c r="K18" s="9"/>
    </row>
    <row r="19" spans="1:11" ht="39.6" customHeight="1" x14ac:dyDescent="0.3">
      <c r="A19" s="11" t="s">
        <v>37</v>
      </c>
      <c r="B19" s="5" t="s">
        <v>38</v>
      </c>
      <c r="C19" s="13">
        <v>210</v>
      </c>
      <c r="D19" s="6" t="s">
        <v>13</v>
      </c>
      <c r="E19" s="7"/>
      <c r="F19" s="12">
        <f t="shared" si="0"/>
        <v>0</v>
      </c>
      <c r="H19" s="9"/>
      <c r="I19" s="9"/>
      <c r="J19" s="9"/>
      <c r="K19" s="9"/>
    </row>
    <row r="20" spans="1:11" ht="39.6" customHeight="1" x14ac:dyDescent="0.3">
      <c r="A20" s="11" t="s">
        <v>39</v>
      </c>
      <c r="B20" s="5" t="s">
        <v>70</v>
      </c>
      <c r="C20" s="13">
        <v>210</v>
      </c>
      <c r="D20" s="6" t="s">
        <v>13</v>
      </c>
      <c r="E20" s="7"/>
      <c r="F20" s="12">
        <f t="shared" si="0"/>
        <v>0</v>
      </c>
      <c r="H20" s="9"/>
      <c r="I20" s="9"/>
      <c r="J20" s="9"/>
      <c r="K20" s="9"/>
    </row>
    <row r="21" spans="1:11" ht="39.6" customHeight="1" x14ac:dyDescent="0.3">
      <c r="A21" s="11" t="s">
        <v>43</v>
      </c>
      <c r="B21" s="5" t="s">
        <v>44</v>
      </c>
      <c r="C21" s="13">
        <v>86</v>
      </c>
      <c r="D21" s="6" t="s">
        <v>45</v>
      </c>
      <c r="E21" s="7"/>
      <c r="F21" s="12">
        <f t="shared" si="0"/>
        <v>0</v>
      </c>
      <c r="H21" s="9"/>
      <c r="I21" s="9"/>
      <c r="J21" s="9"/>
      <c r="K21" s="9"/>
    </row>
    <row r="22" spans="1:11" ht="39.6" customHeight="1" x14ac:dyDescent="0.3">
      <c r="A22" s="11" t="s">
        <v>46</v>
      </c>
      <c r="B22" s="5" t="s">
        <v>47</v>
      </c>
      <c r="C22" s="13">
        <v>11900</v>
      </c>
      <c r="D22" s="6" t="s">
        <v>45</v>
      </c>
      <c r="E22" s="7"/>
      <c r="F22" s="12">
        <f t="shared" si="0"/>
        <v>0</v>
      </c>
      <c r="H22" s="9"/>
      <c r="I22" s="9"/>
      <c r="J22" s="9"/>
      <c r="K22" s="9"/>
    </row>
    <row r="23" spans="1:11" ht="39.6" customHeight="1" x14ac:dyDescent="0.3">
      <c r="A23" s="11" t="s">
        <v>48</v>
      </c>
      <c r="B23" s="5" t="s">
        <v>53</v>
      </c>
      <c r="C23" s="13">
        <f>800/25</f>
        <v>32</v>
      </c>
      <c r="D23" s="6" t="s">
        <v>66</v>
      </c>
      <c r="E23" s="7"/>
      <c r="F23" s="12">
        <f t="shared" si="0"/>
        <v>0</v>
      </c>
      <c r="H23" s="9"/>
      <c r="I23" s="9"/>
      <c r="J23" s="9"/>
      <c r="K23" s="9"/>
    </row>
    <row r="24" spans="1:11" ht="39.6" customHeight="1" x14ac:dyDescent="0.3">
      <c r="A24" s="11" t="s">
        <v>49</v>
      </c>
      <c r="B24" s="5" t="s">
        <v>50</v>
      </c>
      <c r="C24" s="15">
        <v>32</v>
      </c>
      <c r="D24" s="6" t="s">
        <v>45</v>
      </c>
      <c r="E24" s="7"/>
      <c r="F24" s="12">
        <f t="shared" si="0"/>
        <v>0</v>
      </c>
      <c r="H24" s="9"/>
      <c r="I24" s="9"/>
      <c r="J24" s="9"/>
      <c r="K24" s="9"/>
    </row>
    <row r="25" spans="1:11" ht="39.6" customHeight="1" x14ac:dyDescent="0.3">
      <c r="A25" s="11" t="s">
        <v>51</v>
      </c>
      <c r="B25" s="5" t="s">
        <v>67</v>
      </c>
      <c r="C25" s="13">
        <f>32*6</f>
        <v>192</v>
      </c>
      <c r="D25" s="6" t="s">
        <v>45</v>
      </c>
      <c r="E25" s="7"/>
      <c r="F25" s="12">
        <f t="shared" si="0"/>
        <v>0</v>
      </c>
      <c r="H25" s="9"/>
      <c r="I25" s="9"/>
      <c r="J25" s="9"/>
      <c r="K25" s="9"/>
    </row>
    <row r="26" spans="1:11" ht="39.6" customHeight="1" x14ac:dyDescent="0.3">
      <c r="A26" s="11" t="s">
        <v>52</v>
      </c>
      <c r="B26" s="5" t="s">
        <v>54</v>
      </c>
      <c r="C26" s="13">
        <f>(11900*0.13)/1000</f>
        <v>1.5469999999999999</v>
      </c>
      <c r="D26" s="8" t="s">
        <v>55</v>
      </c>
      <c r="E26" s="7"/>
      <c r="F26" s="12">
        <f t="shared" si="0"/>
        <v>0</v>
      </c>
      <c r="H26" s="9"/>
      <c r="I26" s="9"/>
      <c r="J26" s="9"/>
      <c r="K26" s="9"/>
    </row>
    <row r="27" spans="1:11" ht="28.8" customHeight="1" x14ac:dyDescent="0.3">
      <c r="A27" s="11" t="s">
        <v>56</v>
      </c>
      <c r="B27" s="5" t="s">
        <v>57</v>
      </c>
      <c r="C27" s="13">
        <v>7.14</v>
      </c>
      <c r="D27" s="6" t="s">
        <v>59</v>
      </c>
      <c r="E27" s="7"/>
      <c r="F27" s="12">
        <f t="shared" si="0"/>
        <v>0</v>
      </c>
      <c r="H27" s="9"/>
      <c r="I27" s="9"/>
      <c r="J27" s="9"/>
      <c r="K27" s="9"/>
    </row>
    <row r="28" spans="1:11" ht="28.8" customHeight="1" x14ac:dyDescent="0.3">
      <c r="A28" s="11" t="s">
        <v>58</v>
      </c>
      <c r="B28" s="5" t="s">
        <v>60</v>
      </c>
      <c r="C28" s="13">
        <v>36</v>
      </c>
      <c r="D28" s="6" t="s">
        <v>61</v>
      </c>
      <c r="E28" s="7"/>
      <c r="F28" s="12">
        <f t="shared" si="0"/>
        <v>0</v>
      </c>
      <c r="H28" s="9"/>
      <c r="I28" s="9"/>
      <c r="J28" s="9"/>
      <c r="K28" s="9"/>
    </row>
    <row r="29" spans="1:11" ht="28.8" customHeight="1" x14ac:dyDescent="0.3">
      <c r="A29" s="11" t="s">
        <v>62</v>
      </c>
      <c r="B29" s="5" t="s">
        <v>63</v>
      </c>
      <c r="C29" s="13">
        <v>210</v>
      </c>
      <c r="D29" s="6" t="s">
        <v>66</v>
      </c>
      <c r="E29" s="7"/>
      <c r="F29" s="12">
        <f t="shared" si="0"/>
        <v>0</v>
      </c>
      <c r="H29" s="9"/>
      <c r="I29" s="9"/>
      <c r="J29" s="9"/>
      <c r="K29" s="9"/>
    </row>
    <row r="30" spans="1:11" ht="28.8" customHeight="1" x14ac:dyDescent="0.3">
      <c r="A30" s="11" t="s">
        <v>64</v>
      </c>
      <c r="B30" s="5" t="s">
        <v>65</v>
      </c>
      <c r="C30" s="13">
        <f>(11900*0.7)/1000</f>
        <v>8.33</v>
      </c>
      <c r="D30" s="6" t="s">
        <v>55</v>
      </c>
      <c r="E30" s="7"/>
      <c r="F30" s="12">
        <f t="shared" si="0"/>
        <v>0</v>
      </c>
      <c r="H30" s="9"/>
      <c r="I30" s="9"/>
      <c r="J30" s="9"/>
      <c r="K30" s="9"/>
    </row>
    <row r="31" spans="1:11" ht="51" customHeight="1" thickBot="1" x14ac:dyDescent="0.35">
      <c r="A31" s="33" t="s">
        <v>8</v>
      </c>
      <c r="B31" s="33"/>
      <c r="C31" s="33"/>
      <c r="D31" s="33"/>
      <c r="E31" s="33"/>
      <c r="F31" s="10">
        <f>SUM(F4:F30)</f>
        <v>0</v>
      </c>
      <c r="H31" s="9"/>
      <c r="I31" s="9"/>
      <c r="J31" s="9"/>
      <c r="K31" s="9"/>
    </row>
    <row r="32" spans="1:11" ht="51" customHeight="1" thickBot="1" x14ac:dyDescent="0.35">
      <c r="A32" s="32" t="s">
        <v>6</v>
      </c>
      <c r="B32" s="32"/>
      <c r="C32" s="32"/>
      <c r="D32" s="32"/>
      <c r="E32" s="32"/>
      <c r="F32" s="10">
        <f>ROUND(F31*0.23,2)</f>
        <v>0</v>
      </c>
      <c r="H32" s="9"/>
      <c r="I32" s="9"/>
      <c r="J32" s="9"/>
      <c r="K32" s="9"/>
    </row>
    <row r="33" spans="1:11" ht="49.5" customHeight="1" thickBot="1" x14ac:dyDescent="0.35">
      <c r="A33" s="32" t="s">
        <v>7</v>
      </c>
      <c r="B33" s="32"/>
      <c r="C33" s="32"/>
      <c r="D33" s="32"/>
      <c r="E33" s="32"/>
      <c r="F33" s="10">
        <f>F31+F32</f>
        <v>0</v>
      </c>
      <c r="H33" s="9"/>
      <c r="I33" s="9"/>
      <c r="J33" s="9"/>
      <c r="K33" s="9"/>
    </row>
    <row r="34" spans="1:11" x14ac:dyDescent="0.3">
      <c r="A34" s="4"/>
      <c r="B34" s="4"/>
      <c r="C34" s="17"/>
      <c r="D34" s="4"/>
      <c r="E34" s="4"/>
      <c r="F34" s="4"/>
    </row>
    <row r="35" spans="1:11" x14ac:dyDescent="0.3">
      <c r="A35" s="4"/>
      <c r="B35" s="4"/>
      <c r="C35" s="17"/>
      <c r="D35" s="4"/>
      <c r="E35" s="4"/>
      <c r="F35" s="4"/>
    </row>
    <row r="36" spans="1:11" ht="15" thickBot="1" x14ac:dyDescent="0.35">
      <c r="A36" s="4"/>
      <c r="B36" s="4"/>
      <c r="C36" s="17"/>
      <c r="D36" s="4"/>
      <c r="E36" s="4"/>
      <c r="F36" s="4"/>
    </row>
    <row r="37" spans="1:11" x14ac:dyDescent="0.3">
      <c r="A37" s="4"/>
      <c r="B37" s="4"/>
      <c r="C37" s="18"/>
      <c r="D37" s="19"/>
      <c r="E37" s="19"/>
      <c r="F37" s="20"/>
    </row>
    <row r="38" spans="1:11" x14ac:dyDescent="0.3">
      <c r="A38" s="4"/>
      <c r="B38" s="4"/>
      <c r="C38" s="21"/>
      <c r="D38" s="22"/>
      <c r="E38" s="22"/>
      <c r="F38" s="23"/>
    </row>
    <row r="39" spans="1:11" x14ac:dyDescent="0.3">
      <c r="A39" s="4"/>
      <c r="B39" s="4"/>
      <c r="C39" s="21"/>
      <c r="D39" s="22"/>
      <c r="E39" s="22"/>
      <c r="F39" s="23"/>
    </row>
    <row r="40" spans="1:11" ht="15" thickBot="1" x14ac:dyDescent="0.35">
      <c r="A40" s="4"/>
      <c r="B40" s="4"/>
      <c r="C40" s="24"/>
      <c r="D40" s="25"/>
      <c r="E40" s="25"/>
      <c r="F40" s="26"/>
    </row>
    <row r="41" spans="1:11" ht="15" thickBot="1" x14ac:dyDescent="0.35">
      <c r="A41" s="4"/>
      <c r="B41" s="4"/>
      <c r="C41" s="27" t="s">
        <v>11</v>
      </c>
      <c r="D41" s="28"/>
      <c r="E41" s="28"/>
      <c r="F41" s="29"/>
    </row>
    <row r="42" spans="1:11" x14ac:dyDescent="0.3">
      <c r="A42" s="4"/>
      <c r="B42" s="4"/>
      <c r="C42" s="17"/>
      <c r="D42" s="4"/>
      <c r="E42" s="4"/>
      <c r="F42" s="4"/>
    </row>
    <row r="43" spans="1:11" x14ac:dyDescent="0.3">
      <c r="A43" s="4"/>
      <c r="B43" s="4"/>
      <c r="C43" s="17"/>
      <c r="D43" s="4"/>
      <c r="E43" s="4"/>
      <c r="F43" s="4"/>
    </row>
    <row r="44" spans="1:11" x14ac:dyDescent="0.3">
      <c r="A44" s="4"/>
      <c r="B44" s="4"/>
      <c r="C44" s="17"/>
      <c r="D44" s="4"/>
      <c r="E44" s="4"/>
      <c r="F44" s="4"/>
    </row>
    <row r="45" spans="1:11" ht="28.8" x14ac:dyDescent="0.3">
      <c r="A45" s="4"/>
      <c r="B45" s="4" t="s">
        <v>79</v>
      </c>
      <c r="C45" s="17"/>
      <c r="D45" s="4"/>
      <c r="E45" s="4"/>
      <c r="F45" s="4"/>
    </row>
    <row r="46" spans="1:11" x14ac:dyDescent="0.3">
      <c r="A46" s="4"/>
      <c r="B46" s="4" t="s">
        <v>40</v>
      </c>
      <c r="C46" s="17"/>
      <c r="D46" s="4"/>
      <c r="E46" s="4"/>
      <c r="F46" s="4"/>
    </row>
    <row r="47" spans="1:11" ht="43.8" customHeight="1" x14ac:dyDescent="0.3">
      <c r="A47" s="4"/>
      <c r="B47" s="4" t="s">
        <v>41</v>
      </c>
      <c r="C47" s="17"/>
      <c r="D47" s="4"/>
      <c r="E47" s="4"/>
      <c r="F47" s="4"/>
    </row>
    <row r="48" spans="1:11" ht="26.4" customHeight="1" x14ac:dyDescent="0.3">
      <c r="A48" s="4"/>
      <c r="B48" s="4" t="s">
        <v>42</v>
      </c>
      <c r="C48" s="17"/>
      <c r="D48" s="4"/>
      <c r="E48" s="4"/>
      <c r="F48" s="4"/>
    </row>
    <row r="49" spans="1:6" ht="39.6" customHeight="1" x14ac:dyDescent="0.3">
      <c r="A49" s="4"/>
      <c r="B49" s="4" t="s">
        <v>68</v>
      </c>
      <c r="C49" s="17"/>
      <c r="D49" s="4"/>
      <c r="E49" s="4"/>
      <c r="F49" s="4"/>
    </row>
    <row r="50" spans="1:6" ht="43.2" customHeight="1" x14ac:dyDescent="0.3">
      <c r="B50" s="4" t="s">
        <v>69</v>
      </c>
    </row>
    <row r="51" spans="1:6" ht="39.6" customHeight="1" x14ac:dyDescent="0.3">
      <c r="B51" s="4" t="s">
        <v>76</v>
      </c>
    </row>
    <row r="52" spans="1:6" ht="43.2" x14ac:dyDescent="0.3">
      <c r="B52" s="4" t="s">
        <v>77</v>
      </c>
    </row>
    <row r="53" spans="1:6" x14ac:dyDescent="0.3">
      <c r="B53" s="4" t="s">
        <v>78</v>
      </c>
    </row>
  </sheetData>
  <mergeCells count="6">
    <mergeCell ref="C37:F40"/>
    <mergeCell ref="C41:F41"/>
    <mergeCell ref="A2:F2"/>
    <mergeCell ref="A33:E33"/>
    <mergeCell ref="A31:E31"/>
    <mergeCell ref="A32:E32"/>
  </mergeCells>
  <phoneticPr fontId="5" type="noConversion"/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Wariant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M.R.. Rumiński</dc:creator>
  <cp:lastModifiedBy>Kabaciński Piotr</cp:lastModifiedBy>
  <cp:lastPrinted>2025-06-25T05:38:18Z</cp:lastPrinted>
  <dcterms:created xsi:type="dcterms:W3CDTF">2016-04-01T10:28:25Z</dcterms:created>
  <dcterms:modified xsi:type="dcterms:W3CDTF">2025-06-25T09:36:07Z</dcterms:modified>
</cp:coreProperties>
</file>