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e\24 76 011 - Prace na linii kolejowej nr 355 Ostrów Wielkopolski – Grabowno Wielkie\Podwykonawstwo\5. Wymiana szyn\"/>
    </mc:Choice>
  </mc:AlternateContent>
  <xr:revisionPtr revIDLastSave="0" documentId="8_{573AAD37-454B-4960-8875-DF191AA0775B}" xr6:coauthVersionLast="47" xr6:coauthVersionMax="47" xr10:uidLastSave="{00000000-0000-0000-0000-000000000000}"/>
  <bookViews>
    <workbookView xWindow="28680" yWindow="-120" windowWidth="29040" windowHeight="15720" xr2:uid="{150C444D-2381-4C9F-A71D-95AD05C30FBF}"/>
  </bookViews>
  <sheets>
    <sheet name="Arkusz1" sheetId="6" r:id="rId1"/>
    <sheet name="Arkusz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F13" i="6"/>
  <c r="F6" i="6"/>
  <c r="F7" i="6"/>
  <c r="F8" i="6"/>
  <c r="F9" i="6"/>
  <c r="F10" i="6"/>
  <c r="F11" i="6"/>
  <c r="F12" i="6"/>
  <c r="F5" i="6"/>
  <c r="F51" i="6" l="1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50" i="6"/>
  <c r="F49" i="6"/>
  <c r="D27" i="7"/>
  <c r="D26" i="7"/>
  <c r="D25" i="7"/>
  <c r="D24" i="7"/>
  <c r="D23" i="7"/>
  <c r="D22" i="7"/>
  <c r="D21" i="7"/>
  <c r="D20" i="7"/>
  <c r="D19" i="7"/>
  <c r="D11" i="7"/>
  <c r="D12" i="7"/>
  <c r="D6" i="7"/>
  <c r="D7" i="7"/>
  <c r="D8" i="7"/>
  <c r="D9" i="7"/>
  <c r="D10" i="7"/>
  <c r="D13" i="7"/>
  <c r="D14" i="7"/>
  <c r="D15" i="7"/>
  <c r="D16" i="7"/>
  <c r="D17" i="7"/>
  <c r="D18" i="7"/>
  <c r="D5" i="7"/>
  <c r="D28" i="7" s="1"/>
  <c r="F72" i="6" l="1"/>
  <c r="F14" i="6"/>
</calcChain>
</file>

<file path=xl/sharedStrings.xml><?xml version="1.0" encoding="utf-8"?>
<sst xmlns="http://schemas.openxmlformats.org/spreadsheetml/2006/main" count="84" uniqueCount="60">
  <si>
    <t>Lp</t>
  </si>
  <si>
    <t xml:space="preserve">„Prace na linii kolejowej nr 355 Ostrów Wielkopolski – Grabowno Wielkie” </t>
  </si>
  <si>
    <t>Rozbicie ceny ofertowej (RCO)
Wykonanie wymiany szyn i podkładów</t>
  </si>
  <si>
    <t>Zakres robót</t>
  </si>
  <si>
    <t>ilość</t>
  </si>
  <si>
    <t>jm.</t>
  </si>
  <si>
    <t>cena jednostkowa</t>
  </si>
  <si>
    <t>wartość</t>
  </si>
  <si>
    <t>kmt</t>
  </si>
  <si>
    <t>Czynności, które należy uwzględnić przy wycenie:</t>
  </si>
  <si>
    <t xml:space="preserve">1. Dociąganie wyładowanych szyn długich dla pasowania styków </t>
  </si>
  <si>
    <t>2. Rozmontowanie przymocowania szyn</t>
  </si>
  <si>
    <t>6. cięcie szyn złomowych - odc. o długości 10 m</t>
  </si>
  <si>
    <t>3. Wymiana szyn długich z wymianą przekładek podszynowych</t>
  </si>
  <si>
    <t>4. Przymocowanie szyn do podkładów / ok. 30% nowych przytwierdzeń, pozostałe staroużyteczne</t>
  </si>
  <si>
    <t>7. przewóz i protokolarne przekazanie materiału złomowego i staroużytecznego do ISE Ostrów  Wlkp</t>
  </si>
  <si>
    <t>8. Uporządkowanie terenu po pracach</t>
  </si>
  <si>
    <t>5. Zebranie starych przekładek i ich utylizacja</t>
  </si>
  <si>
    <t>1. Przecięcie szyn w miejscu wskazanym przez KR/KB</t>
  </si>
  <si>
    <t>2. Demontaż przytwierdzeń szyn</t>
  </si>
  <si>
    <t>3. Podniesienie odcinka szyn na rolki</t>
  </si>
  <si>
    <t xml:space="preserve">4. Ponowne przytwierdzenie szyn do podkładów </t>
  </si>
  <si>
    <t>5. Wycięcie odcinkow końcowych szyn dla spawania</t>
  </si>
  <si>
    <t>6. Uporządkowanie terenu po pracach</t>
  </si>
  <si>
    <t>wartość VAT</t>
  </si>
  <si>
    <t>wartość brutto</t>
  </si>
  <si>
    <t>wartość netto</t>
  </si>
  <si>
    <t>1. zdjęcie nawierzchni torowej</t>
  </si>
  <si>
    <t>2. wymiana podsypki tłuczniowej na nową</t>
  </si>
  <si>
    <t>3. Zabudowa warstwy wzmacniającej oraz zapewnienie odwodnienia poprzez ścięcie ław torowiska i wykonanie spadku w kierunku rowów odwadniających.</t>
  </si>
  <si>
    <t>wykaz wychlapów</t>
  </si>
  <si>
    <t>4. zagospodarowanie urobku</t>
  </si>
  <si>
    <t>5. dowiezienie materiałów sypkich w miejsce wbudowania z placu składowego w m. Ostrów Wielkopolski ul. Prosta.</t>
  </si>
  <si>
    <t>km pocz</t>
  </si>
  <si>
    <t>km końc.</t>
  </si>
  <si>
    <t>długość</t>
  </si>
  <si>
    <t>razem</t>
  </si>
  <si>
    <t>mb</t>
  </si>
  <si>
    <t>długość powiększona o strefy przejściowe</t>
  </si>
  <si>
    <t>mbt</t>
  </si>
  <si>
    <t>kpl</t>
  </si>
  <si>
    <t>3. wykonanie stabilizacji chemicznej podtorza na gł. 40-50 cm - materiał Wykonawcy</t>
  </si>
  <si>
    <t>4.ułożenie subwarstwy z tłucznia (transport tłucznia po stronie wykonawcy - miejsce załadunku Ostrów Wlkp)</t>
  </si>
  <si>
    <t>2. wybranie podsypki tłuczniowej -  z odwiezieniem na odkład na odległość do 10 km.</t>
  </si>
  <si>
    <t xml:space="preserve">5. ułożenie nawierzchni torowej </t>
  </si>
  <si>
    <t>7 i 8</t>
  </si>
  <si>
    <t>1.wykonanie zgodnie z PFU, materiały nawierzchniowe i przejazdowe po stronie Zamawiającego, pozostałe po stronie Wykonawcy.</t>
  </si>
  <si>
    <t>Ciągła wymiana szyn S49/60E1 szyn długich  z przytwierdzeniem typu K / materiały nawierzchniowe zapewnione przez Zamawiającego/</t>
  </si>
  <si>
    <t>Ciągła wymiana szyn S60/60E1 szyn długich  z przytwierdzeniem typu K / materiały nawierzchniowe zapewnione przez Zamawiającego/</t>
  </si>
  <si>
    <t>Wymiana szyn S49/60E1</t>
  </si>
  <si>
    <t>Ciągła wymiana szyn S60/60E1</t>
  </si>
  <si>
    <t>Regulacja naprężeń w torze bezstykowym</t>
  </si>
  <si>
    <t xml:space="preserve">Usuwanie wychlapów </t>
  </si>
  <si>
    <t>Stabilizacja chemiczna podtorza na długości p.o Garki oraz w torze nr 1 i 2 w stacji Sośnie Ostrowskie</t>
  </si>
  <si>
    <t xml:space="preserve">Zabudowa warstwy ochronnej w torze na długości nowobudowanych peronów w m. Topola Osiedle (tor 1 i 2); Tarchały (tor 1); Granowiec (tor 1 i 2) oraz Pawłów Wielkopolski (tor 1) </t>
  </si>
  <si>
    <t xml:space="preserve">Remont przejazdu kolejowego w km 0,905 </t>
  </si>
  <si>
    <t xml:space="preserve">Remont przejazdu kolejowego w km 4,039 </t>
  </si>
  <si>
    <t>Regulacja naprężeń w torze bezstykowym / łączenie szyn w torze po stronie Zamawiającego/</t>
  </si>
  <si>
    <t>Stabilizacja chemiczna podtorza na długości p.o Garki oraz w torze nr 1 i 2 w stacji Sośnie Ostrowskie/ materiały nawierzchniowe zapewnione przez Zamawiającego, materiał do stabilizacji gruntu po stronie Wykonawcy /</t>
  </si>
  <si>
    <t>Remont przejazdów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</si>
</sst>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General\ &quot;m&quot;"/>
    <numFmt numFmtId="165" formatCode="0.000"/>
    <numFmt numFmtId="166" formatCode="General\ &quot;m3&quot;"/>
  </numFmts>
  <fonts count="26" x14ac:knownFonts="1">
    <font>
      <sz val="11"/>
      <color rgb="FF000000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3"/>
      <color rgb="FF000000"/>
      <name val="Aptos Narrow"/>
      <family val="2"/>
      <scheme val="minor"/>
    </font>
    <font>
      <sz val="11"/>
      <color rgb="FF000000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20" fillId="0" borderId="0" applyFont="0" applyFill="0" applyBorder="0" applyAlignment="0" applyProtection="0"/>
  </cellStyleXfs>
  <cellXfs count="66">
    <xf numFmtId="0" fontId="0" fillId="0" borderId="0" xfId="0"/>
    <xf numFmtId="0" fontId="0" fillId="0" borderId="10" xfId="0" applyBorder="1"/>
    <xf numFmtId="0" fontId="22" fillId="0" borderId="0" xfId="0" applyFont="1" applyAlignment="1">
      <alignment horizontal="right"/>
    </xf>
    <xf numFmtId="0" fontId="23" fillId="0" borderId="0" xfId="0" applyFont="1"/>
    <xf numFmtId="0" fontId="23" fillId="0" borderId="11" xfId="0" applyFont="1" applyBorder="1"/>
    <xf numFmtId="0" fontId="23" fillId="0" borderId="12" xfId="0" applyFont="1" applyBorder="1"/>
    <xf numFmtId="0" fontId="23" fillId="0" borderId="12" xfId="0" applyFont="1" applyBorder="1" applyAlignment="1">
      <alignment horizontal="center"/>
    </xf>
    <xf numFmtId="44" fontId="23" fillId="0" borderId="12" xfId="42" applyFont="1" applyBorder="1" applyAlignment="1">
      <alignment horizontal="center"/>
    </xf>
    <xf numFmtId="0" fontId="23" fillId="0" borderId="15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9" xfId="0" applyFont="1" applyBorder="1"/>
    <xf numFmtId="0" fontId="23" fillId="0" borderId="20" xfId="0" applyFont="1" applyBorder="1"/>
    <xf numFmtId="0" fontId="23" fillId="0" borderId="21" xfId="0" applyFont="1" applyBorder="1"/>
    <xf numFmtId="0" fontId="23" fillId="0" borderId="21" xfId="0" applyFont="1" applyBorder="1" applyAlignment="1">
      <alignment horizontal="center"/>
    </xf>
    <xf numFmtId="44" fontId="23" fillId="0" borderId="24" xfId="0" applyNumberFormat="1" applyFont="1" applyBorder="1"/>
    <xf numFmtId="44" fontId="23" fillId="0" borderId="0" xfId="0" applyNumberFormat="1" applyFont="1"/>
    <xf numFmtId="0" fontId="23" fillId="0" borderId="0" xfId="0" applyFont="1" applyAlignment="1">
      <alignment wrapText="1"/>
    </xf>
    <xf numFmtId="164" fontId="0" fillId="0" borderId="10" xfId="0" applyNumberFormat="1" applyBorder="1"/>
    <xf numFmtId="0" fontId="0" fillId="34" borderId="10" xfId="0" applyFill="1" applyBorder="1"/>
    <xf numFmtId="164" fontId="22" fillId="34" borderId="10" xfId="0" applyNumberFormat="1" applyFont="1" applyFill="1" applyBorder="1"/>
    <xf numFmtId="0" fontId="23" fillId="0" borderId="10" xfId="0" applyFont="1" applyBorder="1" applyAlignment="1">
      <alignment vertical="center"/>
    </xf>
    <xf numFmtId="0" fontId="0" fillId="34" borderId="26" xfId="0" applyFill="1" applyBorder="1"/>
    <xf numFmtId="0" fontId="0" fillId="0" borderId="26" xfId="0" applyBorder="1"/>
    <xf numFmtId="0" fontId="23" fillId="0" borderId="10" xfId="0" applyFont="1" applyBorder="1" applyAlignment="1">
      <alignment wrapText="1"/>
    </xf>
    <xf numFmtId="0" fontId="0" fillId="34" borderId="10" xfId="0" applyFill="1" applyBorder="1" applyAlignment="1">
      <alignment wrapText="1"/>
    </xf>
    <xf numFmtId="165" fontId="0" fillId="0" borderId="10" xfId="0" applyNumberFormat="1" applyBorder="1"/>
    <xf numFmtId="166" fontId="23" fillId="0" borderId="0" xfId="0" applyNumberFormat="1" applyFont="1"/>
    <xf numFmtId="0" fontId="23" fillId="0" borderId="21" xfId="0" applyFont="1" applyBorder="1" applyAlignment="1">
      <alignment wrapText="1"/>
    </xf>
    <xf numFmtId="0" fontId="23" fillId="0" borderId="15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0" fillId="0" borderId="0" xfId="0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23" fillId="0" borderId="25" xfId="0" applyFont="1" applyBorder="1" applyAlignment="1">
      <alignment horizontal="left"/>
    </xf>
    <xf numFmtId="0" fontId="23" fillId="0" borderId="26" xfId="0" applyFont="1" applyBorder="1" applyAlignment="1">
      <alignment horizontal="left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1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3" fillId="33" borderId="18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22" xfId="0" applyFont="1" applyBorder="1" applyAlignment="1">
      <alignment horizontal="right"/>
    </xf>
    <xf numFmtId="0" fontId="22" fillId="0" borderId="23" xfId="0" applyFont="1" applyBorder="1" applyAlignment="1">
      <alignment horizontal="right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Walutowy" xfId="42" builtinId="4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51976-F68D-4E5C-996E-1BAA16A23EDA}">
  <dimension ref="A1:I83"/>
  <sheetViews>
    <sheetView tabSelected="1" workbookViewId="0">
      <selection activeCell="I78" sqref="I78"/>
    </sheetView>
  </sheetViews>
  <sheetFormatPr defaultRowHeight="14.4" x14ac:dyDescent="0.3"/>
  <cols>
    <col min="1" max="1" width="3" style="3" bestFit="1" customWidth="1"/>
    <col min="2" max="2" width="36.33203125" style="3" customWidth="1"/>
    <col min="3" max="3" width="8.21875" style="3" customWidth="1"/>
    <col min="4" max="4" width="8.88671875" style="3"/>
    <col min="5" max="5" width="12.77734375" style="3" bestFit="1" customWidth="1"/>
    <col min="6" max="6" width="15.44140625" style="3" bestFit="1" customWidth="1"/>
    <col min="7" max="7" width="11.6640625" style="3" customWidth="1"/>
    <col min="8" max="8" width="3.33203125" style="3" bestFit="1" customWidth="1"/>
    <col min="9" max="10" width="51.44140625" style="3" customWidth="1"/>
    <col min="11" max="16384" width="8.88671875" style="3"/>
  </cols>
  <sheetData>
    <row r="1" spans="1:9" ht="17.399999999999999" x14ac:dyDescent="0.35">
      <c r="A1" s="52" t="s">
        <v>1</v>
      </c>
      <c r="B1" s="52"/>
      <c r="C1" s="52"/>
      <c r="D1" s="52"/>
      <c r="E1" s="52"/>
      <c r="F1" s="52"/>
    </row>
    <row r="2" spans="1:9" ht="46.8" customHeight="1" thickBot="1" x14ac:dyDescent="0.45">
      <c r="A2" s="53" t="s">
        <v>2</v>
      </c>
      <c r="B2" s="54"/>
      <c r="C2" s="54"/>
      <c r="D2" s="54"/>
      <c r="E2" s="54"/>
      <c r="F2" s="54"/>
    </row>
    <row r="3" spans="1:9" ht="37.200000000000003" customHeight="1" x14ac:dyDescent="0.3">
      <c r="A3" s="59" t="s">
        <v>0</v>
      </c>
      <c r="B3" s="57" t="s">
        <v>3</v>
      </c>
      <c r="C3" s="61" t="s">
        <v>5</v>
      </c>
      <c r="D3" s="55" t="s">
        <v>4</v>
      </c>
      <c r="E3" s="55" t="s">
        <v>6</v>
      </c>
      <c r="F3" s="55" t="s">
        <v>7</v>
      </c>
    </row>
    <row r="4" spans="1:9" ht="15" thickBot="1" x14ac:dyDescent="0.35">
      <c r="A4" s="60"/>
      <c r="B4" s="58"/>
      <c r="C4" s="62"/>
      <c r="D4" s="56"/>
      <c r="E4" s="56"/>
      <c r="F4" s="56"/>
    </row>
    <row r="5" spans="1:9" ht="15" thickBot="1" x14ac:dyDescent="0.35">
      <c r="A5" s="4">
        <v>1</v>
      </c>
      <c r="B5" s="5" t="s">
        <v>49</v>
      </c>
      <c r="C5" s="5" t="s">
        <v>8</v>
      </c>
      <c r="D5" s="6">
        <v>0.09</v>
      </c>
      <c r="E5" s="6"/>
      <c r="F5" s="7">
        <f>ROUND(D5*E5,2)</f>
        <v>0</v>
      </c>
    </row>
    <row r="6" spans="1:9" ht="15" thickBot="1" x14ac:dyDescent="0.35">
      <c r="A6" s="8">
        <v>2</v>
      </c>
      <c r="B6" s="9" t="s">
        <v>50</v>
      </c>
      <c r="C6" s="9" t="s">
        <v>8</v>
      </c>
      <c r="D6" s="10">
        <v>33</v>
      </c>
      <c r="E6" s="10"/>
      <c r="F6" s="7">
        <f t="shared" ref="F6:F12" si="0">ROUND(D6*E6,2)</f>
        <v>0</v>
      </c>
    </row>
    <row r="7" spans="1:9" ht="15" thickBot="1" x14ac:dyDescent="0.35">
      <c r="A7" s="11">
        <v>3</v>
      </c>
      <c r="B7" s="9" t="s">
        <v>51</v>
      </c>
      <c r="C7" s="9" t="s">
        <v>8</v>
      </c>
      <c r="D7" s="10">
        <v>33</v>
      </c>
      <c r="E7" s="10"/>
      <c r="F7" s="7">
        <f t="shared" si="0"/>
        <v>0</v>
      </c>
    </row>
    <row r="8" spans="1:9" ht="15" thickBot="1" x14ac:dyDescent="0.35">
      <c r="A8" s="8">
        <v>4</v>
      </c>
      <c r="B8" s="9" t="s">
        <v>52</v>
      </c>
      <c r="C8" s="9" t="s">
        <v>37</v>
      </c>
      <c r="D8" s="10">
        <v>386</v>
      </c>
      <c r="E8" s="10"/>
      <c r="F8" s="7">
        <f t="shared" si="0"/>
        <v>0</v>
      </c>
    </row>
    <row r="9" spans="1:9" ht="43.8" thickBot="1" x14ac:dyDescent="0.35">
      <c r="A9" s="30">
        <v>5</v>
      </c>
      <c r="B9" s="24" t="s">
        <v>53</v>
      </c>
      <c r="C9" s="9" t="s">
        <v>39</v>
      </c>
      <c r="D9" s="10">
        <v>450</v>
      </c>
      <c r="E9" s="10"/>
      <c r="F9" s="7">
        <f t="shared" si="0"/>
        <v>0</v>
      </c>
      <c r="I9" s="31"/>
    </row>
    <row r="10" spans="1:9" ht="72.599999999999994" thickBot="1" x14ac:dyDescent="0.35">
      <c r="A10" s="29">
        <v>6</v>
      </c>
      <c r="B10" s="28" t="s">
        <v>54</v>
      </c>
      <c r="C10" s="13" t="s">
        <v>39</v>
      </c>
      <c r="D10" s="14">
        <v>1140</v>
      </c>
      <c r="E10" s="14"/>
      <c r="F10" s="7">
        <f t="shared" si="0"/>
        <v>0</v>
      </c>
      <c r="I10" s="31"/>
    </row>
    <row r="11" spans="1:9" ht="15" thickBot="1" x14ac:dyDescent="0.35">
      <c r="A11" s="30">
        <v>7</v>
      </c>
      <c r="B11" s="28" t="s">
        <v>55</v>
      </c>
      <c r="C11" s="13" t="s">
        <v>40</v>
      </c>
      <c r="D11" s="14">
        <v>1</v>
      </c>
      <c r="E11" s="14"/>
      <c r="F11" s="7">
        <f t="shared" si="0"/>
        <v>0</v>
      </c>
      <c r="I11" s="31"/>
    </row>
    <row r="12" spans="1:9" ht="15" thickBot="1" x14ac:dyDescent="0.35">
      <c r="A12" s="12">
        <v>8</v>
      </c>
      <c r="B12" s="13" t="s">
        <v>56</v>
      </c>
      <c r="C12" s="13" t="s">
        <v>40</v>
      </c>
      <c r="D12" s="14">
        <v>1</v>
      </c>
      <c r="E12" s="14"/>
      <c r="F12" s="7">
        <f t="shared" si="0"/>
        <v>0</v>
      </c>
      <c r="I12" s="31"/>
    </row>
    <row r="13" spans="1:9" ht="15" thickBot="1" x14ac:dyDescent="0.35">
      <c r="A13" s="64" t="s">
        <v>26</v>
      </c>
      <c r="B13" s="65"/>
      <c r="C13" s="65"/>
      <c r="D13" s="65"/>
      <c r="E13" s="65"/>
      <c r="F13" s="15">
        <f>ROUND(SUM(F5:F7),2)</f>
        <v>0</v>
      </c>
      <c r="I13" s="31"/>
    </row>
    <row r="14" spans="1:9" ht="15" thickBot="1" x14ac:dyDescent="0.35">
      <c r="A14" s="64" t="s">
        <v>24</v>
      </c>
      <c r="B14" s="65"/>
      <c r="C14" s="65"/>
      <c r="D14" s="65"/>
      <c r="E14" s="65"/>
      <c r="F14" s="15">
        <f>0.23*F13</f>
        <v>0</v>
      </c>
      <c r="I14" s="31"/>
    </row>
    <row r="15" spans="1:9" ht="15" thickBot="1" x14ac:dyDescent="0.35">
      <c r="A15" s="64" t="s">
        <v>25</v>
      </c>
      <c r="B15" s="65"/>
      <c r="C15" s="65"/>
      <c r="D15" s="65"/>
      <c r="E15" s="65"/>
      <c r="F15" s="15">
        <f>ROUND(F14+F13,2)</f>
        <v>0</v>
      </c>
      <c r="I15" s="31"/>
    </row>
    <row r="16" spans="1:9" x14ac:dyDescent="0.3">
      <c r="A16" s="2"/>
      <c r="B16" s="2"/>
      <c r="C16" s="2"/>
      <c r="D16" s="2"/>
      <c r="E16" s="2"/>
      <c r="F16" s="16"/>
      <c r="I16" s="31"/>
    </row>
    <row r="17" spans="1:9" x14ac:dyDescent="0.3">
      <c r="A17" s="2"/>
      <c r="B17" s="2"/>
      <c r="C17" s="2"/>
      <c r="D17" s="2"/>
      <c r="E17" s="2"/>
      <c r="F17" s="16"/>
      <c r="I17" s="31"/>
    </row>
    <row r="18" spans="1:9" x14ac:dyDescent="0.3">
      <c r="I18" s="31"/>
    </row>
    <row r="19" spans="1:9" x14ac:dyDescent="0.3">
      <c r="A19" s="63" t="s">
        <v>9</v>
      </c>
      <c r="B19" s="63"/>
      <c r="C19" s="63"/>
      <c r="D19" s="63"/>
      <c r="E19" s="63"/>
      <c r="F19" s="63"/>
      <c r="I19" s="31"/>
    </row>
    <row r="20" spans="1:9" ht="30.6" customHeight="1" x14ac:dyDescent="0.3">
      <c r="A20" s="45">
        <v>1</v>
      </c>
      <c r="B20" s="51" t="s">
        <v>47</v>
      </c>
      <c r="C20" s="50" t="s">
        <v>10</v>
      </c>
      <c r="D20" s="50"/>
      <c r="E20" s="50"/>
      <c r="F20" s="50"/>
      <c r="I20" s="31"/>
    </row>
    <row r="21" spans="1:9" x14ac:dyDescent="0.3">
      <c r="A21" s="45"/>
      <c r="B21" s="51"/>
      <c r="C21" s="50" t="s">
        <v>11</v>
      </c>
      <c r="D21" s="50"/>
      <c r="E21" s="50"/>
      <c r="F21" s="50"/>
      <c r="I21" s="31"/>
    </row>
    <row r="22" spans="1:9" ht="30.6" customHeight="1" x14ac:dyDescent="0.3">
      <c r="A22" s="45"/>
      <c r="B22" s="51"/>
      <c r="C22" s="50" t="s">
        <v>13</v>
      </c>
      <c r="D22" s="50"/>
      <c r="E22" s="50"/>
      <c r="F22" s="50"/>
      <c r="I22" s="31"/>
    </row>
    <row r="23" spans="1:9" ht="26.4" customHeight="1" x14ac:dyDescent="0.3">
      <c r="A23" s="45"/>
      <c r="B23" s="51"/>
      <c r="C23" s="50" t="s">
        <v>14</v>
      </c>
      <c r="D23" s="50"/>
      <c r="E23" s="50"/>
      <c r="F23" s="50"/>
      <c r="I23" s="31"/>
    </row>
    <row r="24" spans="1:9" x14ac:dyDescent="0.3">
      <c r="A24" s="45"/>
      <c r="B24" s="51"/>
      <c r="C24" s="50" t="s">
        <v>17</v>
      </c>
      <c r="D24" s="50"/>
      <c r="E24" s="50"/>
      <c r="F24" s="50"/>
    </row>
    <row r="25" spans="1:9" x14ac:dyDescent="0.3">
      <c r="A25" s="45"/>
      <c r="B25" s="51"/>
      <c r="C25" s="50" t="s">
        <v>12</v>
      </c>
      <c r="D25" s="50"/>
      <c r="E25" s="50"/>
      <c r="F25" s="50"/>
    </row>
    <row r="26" spans="1:9" ht="26.4" customHeight="1" x14ac:dyDescent="0.3">
      <c r="A26" s="45"/>
      <c r="B26" s="51"/>
      <c r="C26" s="50" t="s">
        <v>15</v>
      </c>
      <c r="D26" s="50"/>
      <c r="E26" s="50"/>
      <c r="F26" s="50"/>
    </row>
    <row r="27" spans="1:9" x14ac:dyDescent="0.3">
      <c r="A27" s="45"/>
      <c r="B27" s="51"/>
      <c r="C27" s="48" t="s">
        <v>16</v>
      </c>
      <c r="D27" s="48"/>
      <c r="E27" s="48"/>
      <c r="F27" s="48"/>
    </row>
    <row r="28" spans="1:9" ht="27.6" customHeight="1" x14ac:dyDescent="0.3">
      <c r="A28" s="45">
        <v>2</v>
      </c>
      <c r="B28" s="51" t="s">
        <v>48</v>
      </c>
      <c r="C28" s="50" t="s">
        <v>10</v>
      </c>
      <c r="D28" s="50"/>
      <c r="E28" s="50"/>
      <c r="F28" s="50"/>
    </row>
    <row r="29" spans="1:9" x14ac:dyDescent="0.3">
      <c r="A29" s="45"/>
      <c r="B29" s="51"/>
      <c r="C29" s="50" t="s">
        <v>11</v>
      </c>
      <c r="D29" s="50"/>
      <c r="E29" s="50"/>
      <c r="F29" s="50"/>
    </row>
    <row r="30" spans="1:9" ht="27.6" customHeight="1" x14ac:dyDescent="0.3">
      <c r="A30" s="45"/>
      <c r="B30" s="51"/>
      <c r="C30" s="50" t="s">
        <v>13</v>
      </c>
      <c r="D30" s="50"/>
      <c r="E30" s="50"/>
      <c r="F30" s="50"/>
    </row>
    <row r="31" spans="1:9" ht="27.6" customHeight="1" x14ac:dyDescent="0.3">
      <c r="A31" s="45"/>
      <c r="B31" s="51"/>
      <c r="C31" s="50" t="s">
        <v>14</v>
      </c>
      <c r="D31" s="50"/>
      <c r="E31" s="50"/>
      <c r="F31" s="50"/>
    </row>
    <row r="32" spans="1:9" x14ac:dyDescent="0.3">
      <c r="A32" s="45"/>
      <c r="B32" s="51"/>
      <c r="C32" s="50" t="s">
        <v>17</v>
      </c>
      <c r="D32" s="50"/>
      <c r="E32" s="50"/>
      <c r="F32" s="50"/>
    </row>
    <row r="33" spans="1:6" x14ac:dyDescent="0.3">
      <c r="A33" s="45"/>
      <c r="B33" s="51"/>
      <c r="C33" s="50" t="s">
        <v>12</v>
      </c>
      <c r="D33" s="50"/>
      <c r="E33" s="50"/>
      <c r="F33" s="50"/>
    </row>
    <row r="34" spans="1:6" ht="27.6" customHeight="1" x14ac:dyDescent="0.3">
      <c r="A34" s="45"/>
      <c r="B34" s="51"/>
      <c r="C34" s="50" t="s">
        <v>15</v>
      </c>
      <c r="D34" s="50"/>
      <c r="E34" s="50"/>
      <c r="F34" s="50"/>
    </row>
    <row r="35" spans="1:6" x14ac:dyDescent="0.3">
      <c r="A35" s="45"/>
      <c r="B35" s="51"/>
      <c r="C35" s="48" t="s">
        <v>16</v>
      </c>
      <c r="D35" s="48"/>
      <c r="E35" s="48"/>
      <c r="F35" s="48"/>
    </row>
    <row r="36" spans="1:6" x14ac:dyDescent="0.3">
      <c r="A36" s="45">
        <v>3</v>
      </c>
      <c r="B36" s="38" t="s">
        <v>57</v>
      </c>
      <c r="C36" s="50" t="s">
        <v>18</v>
      </c>
      <c r="D36" s="50"/>
      <c r="E36" s="50"/>
      <c r="F36" s="50"/>
    </row>
    <row r="37" spans="1:6" x14ac:dyDescent="0.3">
      <c r="A37" s="45"/>
      <c r="B37" s="38"/>
      <c r="C37" s="50" t="s">
        <v>19</v>
      </c>
      <c r="D37" s="50"/>
      <c r="E37" s="50"/>
      <c r="F37" s="50"/>
    </row>
    <row r="38" spans="1:6" x14ac:dyDescent="0.3">
      <c r="A38" s="45"/>
      <c r="B38" s="38"/>
      <c r="C38" s="50" t="s">
        <v>20</v>
      </c>
      <c r="D38" s="50"/>
      <c r="E38" s="50"/>
      <c r="F38" s="50"/>
    </row>
    <row r="39" spans="1:6" x14ac:dyDescent="0.3">
      <c r="A39" s="45"/>
      <c r="B39" s="38"/>
      <c r="C39" s="50" t="s">
        <v>21</v>
      </c>
      <c r="D39" s="50"/>
      <c r="E39" s="50"/>
      <c r="F39" s="50"/>
    </row>
    <row r="40" spans="1:6" x14ac:dyDescent="0.3">
      <c r="A40" s="45"/>
      <c r="B40" s="38"/>
      <c r="C40" s="50" t="s">
        <v>22</v>
      </c>
      <c r="D40" s="50"/>
      <c r="E40" s="50"/>
      <c r="F40" s="50"/>
    </row>
    <row r="41" spans="1:6" x14ac:dyDescent="0.3">
      <c r="A41" s="45"/>
      <c r="B41" s="38"/>
      <c r="C41" s="48" t="s">
        <v>23</v>
      </c>
      <c r="D41" s="48"/>
      <c r="E41" s="48"/>
      <c r="F41" s="48"/>
    </row>
    <row r="42" spans="1:6" ht="21.6" customHeight="1" x14ac:dyDescent="0.3">
      <c r="A42" s="45">
        <v>4</v>
      </c>
      <c r="B42" s="38" t="s">
        <v>52</v>
      </c>
      <c r="C42" s="47" t="s">
        <v>27</v>
      </c>
      <c r="D42" s="48"/>
      <c r="E42" s="48"/>
      <c r="F42" s="48"/>
    </row>
    <row r="43" spans="1:6" s="17" customFormat="1" x14ac:dyDescent="0.3">
      <c r="A43" s="45"/>
      <c r="B43" s="38"/>
      <c r="C43" s="46" t="s">
        <v>28</v>
      </c>
      <c r="D43" s="38"/>
      <c r="E43" s="38"/>
      <c r="F43" s="38"/>
    </row>
    <row r="44" spans="1:6" ht="28.2" customHeight="1" x14ac:dyDescent="0.3">
      <c r="A44" s="45"/>
      <c r="B44" s="38"/>
      <c r="C44" s="46" t="s">
        <v>29</v>
      </c>
      <c r="D44" s="38"/>
      <c r="E44" s="38"/>
      <c r="F44" s="38"/>
    </row>
    <row r="45" spans="1:6" ht="21.6" customHeight="1" x14ac:dyDescent="0.3">
      <c r="A45" s="45"/>
      <c r="B45" s="38"/>
      <c r="C45" s="47" t="s">
        <v>31</v>
      </c>
      <c r="D45" s="48"/>
      <c r="E45" s="48"/>
      <c r="F45" s="48"/>
    </row>
    <row r="46" spans="1:6" ht="45.6" customHeight="1" x14ac:dyDescent="0.3">
      <c r="A46" s="45"/>
      <c r="B46" s="38"/>
      <c r="C46" s="46" t="s">
        <v>32</v>
      </c>
      <c r="D46" s="38"/>
      <c r="E46" s="38"/>
      <c r="F46" s="38"/>
    </row>
    <row r="47" spans="1:6" ht="21.6" customHeight="1" x14ac:dyDescent="0.3">
      <c r="A47" s="45"/>
      <c r="B47" s="38"/>
      <c r="C47" s="49" t="s">
        <v>30</v>
      </c>
      <c r="D47" s="49"/>
      <c r="E47" s="49"/>
      <c r="F47" s="49"/>
    </row>
    <row r="48" spans="1:6" ht="58.2" customHeight="1" x14ac:dyDescent="0.3">
      <c r="A48" s="45"/>
      <c r="B48" s="38"/>
      <c r="C48" s="22"/>
      <c r="D48" s="19" t="s">
        <v>33</v>
      </c>
      <c r="E48" s="19" t="s">
        <v>34</v>
      </c>
      <c r="F48" s="25" t="s">
        <v>38</v>
      </c>
    </row>
    <row r="49" spans="1:9" x14ac:dyDescent="0.3">
      <c r="A49" s="45"/>
      <c r="B49" s="38"/>
      <c r="C49" s="23">
        <v>1</v>
      </c>
      <c r="D49" s="26">
        <v>0.65</v>
      </c>
      <c r="E49" s="26">
        <v>0.69</v>
      </c>
      <c r="F49" s="18">
        <f>1000*(E49-D49)+40</f>
        <v>79.999999999999915</v>
      </c>
      <c r="I49" s="27"/>
    </row>
    <row r="50" spans="1:9" x14ac:dyDescent="0.3">
      <c r="A50" s="45"/>
      <c r="B50" s="38"/>
      <c r="C50" s="23">
        <v>2</v>
      </c>
      <c r="D50" s="26">
        <v>2.91</v>
      </c>
      <c r="E50" s="26">
        <v>2.915</v>
      </c>
      <c r="F50" s="18">
        <f t="shared" ref="F50:F71" si="1">1000*(E50-D50)+40</f>
        <v>44.999999999999893</v>
      </c>
      <c r="I50" s="27"/>
    </row>
    <row r="51" spans="1:9" x14ac:dyDescent="0.3">
      <c r="A51" s="45"/>
      <c r="B51" s="38"/>
      <c r="C51" s="23">
        <v>3</v>
      </c>
      <c r="D51" s="26">
        <v>2.66</v>
      </c>
      <c r="E51" s="26">
        <v>2.6619999999999999</v>
      </c>
      <c r="F51" s="18">
        <f t="shared" si="1"/>
        <v>41.99999999999978</v>
      </c>
    </row>
    <row r="52" spans="1:9" x14ac:dyDescent="0.3">
      <c r="A52" s="45"/>
      <c r="B52" s="38"/>
      <c r="C52" s="23">
        <v>4</v>
      </c>
      <c r="D52" s="26">
        <v>2.92</v>
      </c>
      <c r="E52" s="26">
        <v>2.9239999999999999</v>
      </c>
      <c r="F52" s="18">
        <f t="shared" si="1"/>
        <v>44</v>
      </c>
    </row>
    <row r="53" spans="1:9" x14ac:dyDescent="0.3">
      <c r="A53" s="45"/>
      <c r="B53" s="38"/>
      <c r="C53" s="23">
        <v>5</v>
      </c>
      <c r="D53" s="26">
        <v>5.3849999999999998</v>
      </c>
      <c r="E53" s="26">
        <v>5.3869999999999996</v>
      </c>
      <c r="F53" s="18">
        <f t="shared" si="1"/>
        <v>41.99999999999978</v>
      </c>
    </row>
    <row r="54" spans="1:9" x14ac:dyDescent="0.3">
      <c r="A54" s="45"/>
      <c r="B54" s="38"/>
      <c r="C54" s="23">
        <v>6</v>
      </c>
      <c r="D54" s="26">
        <v>16.829999999999998</v>
      </c>
      <c r="E54" s="26">
        <v>16.832000000000001</v>
      </c>
      <c r="F54" s="18">
        <f t="shared" si="1"/>
        <v>42.000000000002444</v>
      </c>
    </row>
    <row r="55" spans="1:9" x14ac:dyDescent="0.3">
      <c r="A55" s="45"/>
      <c r="B55" s="38"/>
      <c r="C55" s="23">
        <v>7</v>
      </c>
      <c r="D55" s="26">
        <v>17.21</v>
      </c>
      <c r="E55" s="26">
        <v>17.213999999999999</v>
      </c>
      <c r="F55" s="18">
        <f t="shared" si="1"/>
        <v>43.999999999997783</v>
      </c>
    </row>
    <row r="56" spans="1:9" x14ac:dyDescent="0.3">
      <c r="A56" s="45"/>
      <c r="B56" s="38"/>
      <c r="C56" s="23">
        <v>8</v>
      </c>
      <c r="D56" s="26">
        <v>17.260000000000002</v>
      </c>
      <c r="E56" s="26">
        <v>17.309999999999999</v>
      </c>
      <c r="F56" s="18">
        <f t="shared" si="1"/>
        <v>89.999999999997158</v>
      </c>
    </row>
    <row r="57" spans="1:9" x14ac:dyDescent="0.3">
      <c r="A57" s="45"/>
      <c r="B57" s="38"/>
      <c r="C57" s="23">
        <v>9</v>
      </c>
      <c r="D57" s="26">
        <v>20.36</v>
      </c>
      <c r="E57" s="26">
        <v>20.38</v>
      </c>
      <c r="F57" s="18">
        <f t="shared" si="1"/>
        <v>59.999999999999574</v>
      </c>
    </row>
    <row r="58" spans="1:9" x14ac:dyDescent="0.3">
      <c r="A58" s="45"/>
      <c r="B58" s="38"/>
      <c r="C58" s="23">
        <v>10</v>
      </c>
      <c r="D58" s="26">
        <v>20.48</v>
      </c>
      <c r="E58" s="26">
        <v>20.484999999999999</v>
      </c>
      <c r="F58" s="18">
        <f t="shared" si="1"/>
        <v>44.999999999999005</v>
      </c>
    </row>
    <row r="59" spans="1:9" x14ac:dyDescent="0.3">
      <c r="A59" s="45"/>
      <c r="B59" s="38"/>
      <c r="C59" s="23">
        <v>11</v>
      </c>
      <c r="D59" s="26">
        <v>24.17</v>
      </c>
      <c r="E59" s="26">
        <v>24.172999999999998</v>
      </c>
      <c r="F59" s="18">
        <f t="shared" si="1"/>
        <v>42.999999999996561</v>
      </c>
    </row>
    <row r="60" spans="1:9" x14ac:dyDescent="0.3">
      <c r="A60" s="45"/>
      <c r="B60" s="38"/>
      <c r="C60" s="23">
        <v>12</v>
      </c>
      <c r="D60" s="26">
        <v>24.204999999999998</v>
      </c>
      <c r="E60" s="26">
        <v>24.207000000000001</v>
      </c>
      <c r="F60" s="18">
        <f t="shared" si="1"/>
        <v>42.000000000002444</v>
      </c>
    </row>
    <row r="61" spans="1:9" x14ac:dyDescent="0.3">
      <c r="A61" s="45"/>
      <c r="B61" s="38"/>
      <c r="C61" s="23">
        <v>13</v>
      </c>
      <c r="D61" s="26">
        <v>24.806000000000001</v>
      </c>
      <c r="E61" s="26">
        <v>24.872</v>
      </c>
      <c r="F61" s="18">
        <f t="shared" si="1"/>
        <v>105.99999999999895</v>
      </c>
    </row>
    <row r="62" spans="1:9" x14ac:dyDescent="0.3">
      <c r="A62" s="45"/>
      <c r="B62" s="38"/>
      <c r="C62" s="23">
        <v>14</v>
      </c>
      <c r="D62" s="26">
        <v>24.9</v>
      </c>
      <c r="E62" s="26">
        <v>24.902999999999999</v>
      </c>
      <c r="F62" s="18">
        <f t="shared" si="1"/>
        <v>43.000000000000114</v>
      </c>
    </row>
    <row r="63" spans="1:9" x14ac:dyDescent="0.3">
      <c r="A63" s="45"/>
      <c r="B63" s="38"/>
      <c r="C63" s="23">
        <v>15</v>
      </c>
      <c r="D63" s="26">
        <v>25</v>
      </c>
      <c r="E63" s="26">
        <v>25.09</v>
      </c>
      <c r="F63" s="18">
        <f t="shared" si="1"/>
        <v>129.99999999999986</v>
      </c>
    </row>
    <row r="64" spans="1:9" x14ac:dyDescent="0.3">
      <c r="A64" s="45"/>
      <c r="B64" s="38"/>
      <c r="C64" s="23">
        <v>16</v>
      </c>
      <c r="D64" s="26">
        <v>25.42</v>
      </c>
      <c r="E64" s="26">
        <v>25.46</v>
      </c>
      <c r="F64" s="18">
        <f t="shared" si="1"/>
        <v>79.999999999999147</v>
      </c>
    </row>
    <row r="65" spans="1:6" x14ac:dyDescent="0.3">
      <c r="A65" s="45"/>
      <c r="B65" s="38"/>
      <c r="C65" s="23">
        <v>17</v>
      </c>
      <c r="D65" s="26">
        <v>25.48</v>
      </c>
      <c r="E65" s="26">
        <v>25.49</v>
      </c>
      <c r="F65" s="18">
        <f t="shared" si="1"/>
        <v>49.99999999999801</v>
      </c>
    </row>
    <row r="66" spans="1:6" x14ac:dyDescent="0.3">
      <c r="A66" s="45"/>
      <c r="B66" s="38"/>
      <c r="C66" s="23">
        <v>18</v>
      </c>
      <c r="D66" s="26">
        <v>25.51</v>
      </c>
      <c r="E66" s="26">
        <v>25.510999999999999</v>
      </c>
      <c r="F66" s="18">
        <f t="shared" si="1"/>
        <v>40.999999999997669</v>
      </c>
    </row>
    <row r="67" spans="1:6" x14ac:dyDescent="0.3">
      <c r="A67" s="45"/>
      <c r="B67" s="38"/>
      <c r="C67" s="23">
        <v>19</v>
      </c>
      <c r="D67" s="26">
        <v>25.73</v>
      </c>
      <c r="E67" s="26">
        <v>25.748999999999999</v>
      </c>
      <c r="F67" s="18">
        <f t="shared" si="1"/>
        <v>58.999999999998352</v>
      </c>
    </row>
    <row r="68" spans="1:6" x14ac:dyDescent="0.3">
      <c r="A68" s="45"/>
      <c r="B68" s="38"/>
      <c r="C68" s="23">
        <v>20</v>
      </c>
      <c r="D68" s="26">
        <v>25.86</v>
      </c>
      <c r="E68" s="26">
        <v>25.861999999999998</v>
      </c>
      <c r="F68" s="18">
        <f t="shared" si="1"/>
        <v>41.999999999998892</v>
      </c>
    </row>
    <row r="69" spans="1:6" x14ac:dyDescent="0.3">
      <c r="A69" s="45"/>
      <c r="B69" s="38"/>
      <c r="C69" s="23">
        <v>21</v>
      </c>
      <c r="D69" s="26">
        <v>28.26</v>
      </c>
      <c r="E69" s="26">
        <v>28.265999999999998</v>
      </c>
      <c r="F69" s="18">
        <f t="shared" si="1"/>
        <v>45.999999999996675</v>
      </c>
    </row>
    <row r="70" spans="1:6" x14ac:dyDescent="0.3">
      <c r="A70" s="45"/>
      <c r="B70" s="38"/>
      <c r="C70" s="23">
        <v>22</v>
      </c>
      <c r="D70" s="26">
        <v>29.36</v>
      </c>
      <c r="E70" s="26">
        <v>29.367999999999999</v>
      </c>
      <c r="F70" s="18">
        <f t="shared" si="1"/>
        <v>47.999999999999119</v>
      </c>
    </row>
    <row r="71" spans="1:6" x14ac:dyDescent="0.3">
      <c r="A71" s="45"/>
      <c r="B71" s="38"/>
      <c r="C71" s="23">
        <v>23</v>
      </c>
      <c r="D71" s="26">
        <v>29.86</v>
      </c>
      <c r="E71" s="26">
        <v>29.861999999999998</v>
      </c>
      <c r="F71" s="18">
        <f t="shared" si="1"/>
        <v>41.999999999998892</v>
      </c>
    </row>
    <row r="72" spans="1:6" x14ac:dyDescent="0.3">
      <c r="A72" s="45"/>
      <c r="B72" s="38"/>
      <c r="C72" s="22"/>
      <c r="D72" s="19"/>
      <c r="E72" s="19" t="s">
        <v>36</v>
      </c>
      <c r="F72" s="20">
        <f>SUM(F49:F71)</f>
        <v>1305.99999999998</v>
      </c>
    </row>
    <row r="73" spans="1:6" ht="14.4" customHeight="1" x14ac:dyDescent="0.3">
      <c r="A73" s="45">
        <v>5</v>
      </c>
      <c r="B73" s="44" t="s">
        <v>58</v>
      </c>
      <c r="C73" s="40" t="s">
        <v>27</v>
      </c>
      <c r="D73" s="40"/>
      <c r="E73" s="40"/>
      <c r="F73" s="40"/>
    </row>
    <row r="74" spans="1:6" ht="31.2" customHeight="1" x14ac:dyDescent="0.3">
      <c r="A74" s="45"/>
      <c r="B74" s="44"/>
      <c r="C74" s="39" t="s">
        <v>43</v>
      </c>
      <c r="D74" s="39"/>
      <c r="E74" s="39"/>
      <c r="F74" s="39"/>
    </row>
    <row r="75" spans="1:6" ht="28.8" customHeight="1" x14ac:dyDescent="0.3">
      <c r="A75" s="45"/>
      <c r="B75" s="44"/>
      <c r="C75" s="39" t="s">
        <v>41</v>
      </c>
      <c r="D75" s="39"/>
      <c r="E75" s="39"/>
      <c r="F75" s="39"/>
    </row>
    <row r="76" spans="1:6" ht="29.4" customHeight="1" x14ac:dyDescent="0.3">
      <c r="A76" s="45"/>
      <c r="B76" s="44"/>
      <c r="C76" s="39" t="s">
        <v>42</v>
      </c>
      <c r="D76" s="39"/>
      <c r="E76" s="39"/>
      <c r="F76" s="39"/>
    </row>
    <row r="77" spans="1:6" x14ac:dyDescent="0.3">
      <c r="A77" s="45"/>
      <c r="B77" s="44"/>
      <c r="C77" s="41" t="s">
        <v>44</v>
      </c>
      <c r="D77" s="42"/>
      <c r="E77" s="42"/>
      <c r="F77" s="43"/>
    </row>
    <row r="78" spans="1:6" x14ac:dyDescent="0.3">
      <c r="A78" s="32">
        <v>6</v>
      </c>
      <c r="B78" s="35" t="s">
        <v>54</v>
      </c>
      <c r="C78" s="40" t="s">
        <v>27</v>
      </c>
      <c r="D78" s="40"/>
      <c r="E78" s="40"/>
      <c r="F78" s="40"/>
    </row>
    <row r="79" spans="1:6" ht="28.2" customHeight="1" x14ac:dyDescent="0.3">
      <c r="A79" s="33"/>
      <c r="B79" s="36"/>
      <c r="C79" s="39" t="s">
        <v>43</v>
      </c>
      <c r="D79" s="39"/>
      <c r="E79" s="39"/>
      <c r="F79" s="39"/>
    </row>
    <row r="80" spans="1:6" x14ac:dyDescent="0.3">
      <c r="A80" s="33"/>
      <c r="B80" s="36"/>
      <c r="C80" s="39" t="s">
        <v>41</v>
      </c>
      <c r="D80" s="39"/>
      <c r="E80" s="39"/>
      <c r="F80" s="39"/>
    </row>
    <row r="81" spans="1:6" ht="29.4" customHeight="1" x14ac:dyDescent="0.3">
      <c r="A81" s="33"/>
      <c r="B81" s="36"/>
      <c r="C81" s="39" t="s">
        <v>42</v>
      </c>
      <c r="D81" s="39"/>
      <c r="E81" s="39"/>
      <c r="F81" s="39"/>
    </row>
    <row r="82" spans="1:6" x14ac:dyDescent="0.3">
      <c r="A82" s="34"/>
      <c r="B82" s="37"/>
      <c r="C82" s="41" t="s">
        <v>44</v>
      </c>
      <c r="D82" s="42"/>
      <c r="E82" s="42"/>
      <c r="F82" s="43"/>
    </row>
    <row r="83" spans="1:6" ht="48.6" customHeight="1" x14ac:dyDescent="0.3">
      <c r="A83" s="24" t="s">
        <v>45</v>
      </c>
      <c r="B83" s="21" t="s">
        <v>59</v>
      </c>
      <c r="C83" s="38" t="s">
        <v>46</v>
      </c>
      <c r="D83" s="38"/>
      <c r="E83" s="38"/>
      <c r="F83" s="38"/>
    </row>
  </sheetData>
  <mergeCells count="63">
    <mergeCell ref="C21:F21"/>
    <mergeCell ref="C20:F20"/>
    <mergeCell ref="A1:F1"/>
    <mergeCell ref="A2:F2"/>
    <mergeCell ref="F3:F4"/>
    <mergeCell ref="E3:E4"/>
    <mergeCell ref="D3:D4"/>
    <mergeCell ref="B3:B4"/>
    <mergeCell ref="A3:A4"/>
    <mergeCell ref="C3:C4"/>
    <mergeCell ref="A19:F19"/>
    <mergeCell ref="B20:B27"/>
    <mergeCell ref="A15:E15"/>
    <mergeCell ref="A14:E14"/>
    <mergeCell ref="A13:E13"/>
    <mergeCell ref="C32:F32"/>
    <mergeCell ref="C33:F33"/>
    <mergeCell ref="C23:F23"/>
    <mergeCell ref="C22:F22"/>
    <mergeCell ref="C29:F29"/>
    <mergeCell ref="C25:F25"/>
    <mergeCell ref="C24:F24"/>
    <mergeCell ref="C28:F28"/>
    <mergeCell ref="C30:F30"/>
    <mergeCell ref="B36:B41"/>
    <mergeCell ref="A20:A27"/>
    <mergeCell ref="A28:A35"/>
    <mergeCell ref="A36:A41"/>
    <mergeCell ref="C41:F41"/>
    <mergeCell ref="C40:F40"/>
    <mergeCell ref="C39:F39"/>
    <mergeCell ref="C38:F38"/>
    <mergeCell ref="C37:F37"/>
    <mergeCell ref="C36:F36"/>
    <mergeCell ref="C26:F26"/>
    <mergeCell ref="C27:F27"/>
    <mergeCell ref="B28:B35"/>
    <mergeCell ref="C34:F34"/>
    <mergeCell ref="C35:F35"/>
    <mergeCell ref="C31:F31"/>
    <mergeCell ref="B73:B77"/>
    <mergeCell ref="C77:F77"/>
    <mergeCell ref="B42:B72"/>
    <mergeCell ref="A42:A72"/>
    <mergeCell ref="A73:A77"/>
    <mergeCell ref="C43:F43"/>
    <mergeCell ref="C42:F42"/>
    <mergeCell ref="C44:F44"/>
    <mergeCell ref="C45:F45"/>
    <mergeCell ref="C46:F46"/>
    <mergeCell ref="C47:F47"/>
    <mergeCell ref="C73:F73"/>
    <mergeCell ref="C74:F74"/>
    <mergeCell ref="C75:F75"/>
    <mergeCell ref="C76:F76"/>
    <mergeCell ref="A78:A82"/>
    <mergeCell ref="B78:B82"/>
    <mergeCell ref="C83:F83"/>
    <mergeCell ref="C79:F79"/>
    <mergeCell ref="C78:F78"/>
    <mergeCell ref="C80:F80"/>
    <mergeCell ref="C81:F81"/>
    <mergeCell ref="C82:F82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8920-1E32-4E91-86A8-99CC059C85AC}">
  <dimension ref="A3:D28"/>
  <sheetViews>
    <sheetView topLeftCell="A5" workbookViewId="0">
      <selection activeCell="G22" sqref="G22"/>
    </sheetView>
  </sheetViews>
  <sheetFormatPr defaultRowHeight="14.4" x14ac:dyDescent="0.3"/>
  <sheetData>
    <row r="3" spans="1:4" x14ac:dyDescent="0.3">
      <c r="A3" t="s">
        <v>30</v>
      </c>
    </row>
    <row r="4" spans="1:4" x14ac:dyDescent="0.3">
      <c r="A4" s="19"/>
      <c r="B4" s="19" t="s">
        <v>33</v>
      </c>
      <c r="C4" s="19" t="s">
        <v>34</v>
      </c>
      <c r="D4" s="19" t="s">
        <v>35</v>
      </c>
    </row>
    <row r="5" spans="1:4" x14ac:dyDescent="0.3">
      <c r="A5" s="1">
        <v>1</v>
      </c>
      <c r="B5" s="1">
        <v>0.65</v>
      </c>
      <c r="C5" s="1">
        <v>0.69</v>
      </c>
      <c r="D5" s="18">
        <f>1000*(C5-B5)</f>
        <v>39.999999999999922</v>
      </c>
    </row>
    <row r="6" spans="1:4" x14ac:dyDescent="0.3">
      <c r="A6" s="1">
        <v>2</v>
      </c>
      <c r="B6" s="1">
        <v>2.91</v>
      </c>
      <c r="C6" s="1">
        <v>2.915</v>
      </c>
      <c r="D6" s="18">
        <f t="shared" ref="D6:D27" si="0">1000*(C6-B6)</f>
        <v>4.9999999999998934</v>
      </c>
    </row>
    <row r="7" spans="1:4" x14ac:dyDescent="0.3">
      <c r="A7" s="1">
        <v>3</v>
      </c>
      <c r="B7" s="1">
        <v>2.66</v>
      </c>
      <c r="C7" s="1">
        <v>2.6619999999999999</v>
      </c>
      <c r="D7" s="18">
        <f t="shared" si="0"/>
        <v>1.9999999999997797</v>
      </c>
    </row>
    <row r="8" spans="1:4" x14ac:dyDescent="0.3">
      <c r="A8" s="1">
        <v>4</v>
      </c>
      <c r="B8" s="1">
        <v>2.92</v>
      </c>
      <c r="C8" s="1">
        <v>2.9239999999999999</v>
      </c>
      <c r="D8" s="18">
        <f t="shared" si="0"/>
        <v>4.0000000000000036</v>
      </c>
    </row>
    <row r="9" spans="1:4" x14ac:dyDescent="0.3">
      <c r="A9" s="1">
        <v>5</v>
      </c>
      <c r="B9" s="1">
        <v>5.3849999999999998</v>
      </c>
      <c r="C9" s="1">
        <v>5.3869999999999996</v>
      </c>
      <c r="D9" s="18">
        <f t="shared" si="0"/>
        <v>1.9999999999997797</v>
      </c>
    </row>
    <row r="10" spans="1:4" x14ac:dyDescent="0.3">
      <c r="A10" s="1">
        <v>6</v>
      </c>
      <c r="B10" s="1">
        <v>16.829999999999998</v>
      </c>
      <c r="C10" s="1">
        <v>16.832000000000001</v>
      </c>
      <c r="D10" s="18">
        <f t="shared" si="0"/>
        <v>2.0000000000024443</v>
      </c>
    </row>
    <row r="11" spans="1:4" x14ac:dyDescent="0.3">
      <c r="A11" s="1">
        <v>7</v>
      </c>
      <c r="B11" s="1">
        <v>17.21</v>
      </c>
      <c r="C11" s="1">
        <v>17.213999999999999</v>
      </c>
      <c r="D11" s="18">
        <f t="shared" si="0"/>
        <v>3.9999999999977831</v>
      </c>
    </row>
    <row r="12" spans="1:4" x14ac:dyDescent="0.3">
      <c r="A12" s="1">
        <v>8</v>
      </c>
      <c r="B12" s="1">
        <v>17.260000000000002</v>
      </c>
      <c r="C12" s="1">
        <v>17.309999999999999</v>
      </c>
      <c r="D12" s="18">
        <f t="shared" si="0"/>
        <v>49.999999999997158</v>
      </c>
    </row>
    <row r="13" spans="1:4" x14ac:dyDescent="0.3">
      <c r="A13" s="1">
        <v>9</v>
      </c>
      <c r="B13" s="1">
        <v>20.36</v>
      </c>
      <c r="C13" s="1">
        <v>20.38</v>
      </c>
      <c r="D13" s="18">
        <f t="shared" si="0"/>
        <v>19.999999999999574</v>
      </c>
    </row>
    <row r="14" spans="1:4" x14ac:dyDescent="0.3">
      <c r="A14" s="1">
        <v>10</v>
      </c>
      <c r="B14" s="1">
        <v>20.48</v>
      </c>
      <c r="C14" s="1">
        <v>20.484999999999999</v>
      </c>
      <c r="D14" s="18">
        <f t="shared" si="0"/>
        <v>4.9999999999990052</v>
      </c>
    </row>
    <row r="15" spans="1:4" x14ac:dyDescent="0.3">
      <c r="A15" s="1">
        <v>11</v>
      </c>
      <c r="B15" s="1">
        <v>24.17</v>
      </c>
      <c r="C15" s="1">
        <v>24.172999999999998</v>
      </c>
      <c r="D15" s="18">
        <f t="shared" si="0"/>
        <v>2.999999999996561</v>
      </c>
    </row>
    <row r="16" spans="1:4" x14ac:dyDescent="0.3">
      <c r="A16" s="1">
        <v>12</v>
      </c>
      <c r="B16" s="1">
        <v>24.204999999999998</v>
      </c>
      <c r="C16" s="1">
        <v>24.207000000000001</v>
      </c>
      <c r="D16" s="18">
        <f t="shared" si="0"/>
        <v>2.0000000000024443</v>
      </c>
    </row>
    <row r="17" spans="1:4" x14ac:dyDescent="0.3">
      <c r="A17" s="1">
        <v>13</v>
      </c>
      <c r="B17" s="1">
        <v>24.806000000000001</v>
      </c>
      <c r="C17" s="1">
        <v>24.872</v>
      </c>
      <c r="D17" s="18">
        <f t="shared" si="0"/>
        <v>65.999999999998948</v>
      </c>
    </row>
    <row r="18" spans="1:4" x14ac:dyDescent="0.3">
      <c r="A18" s="1">
        <v>14</v>
      </c>
      <c r="B18" s="1">
        <v>24.9</v>
      </c>
      <c r="C18" s="1">
        <v>24.902999999999999</v>
      </c>
      <c r="D18" s="18">
        <f t="shared" si="0"/>
        <v>3.0000000000001137</v>
      </c>
    </row>
    <row r="19" spans="1:4" x14ac:dyDescent="0.3">
      <c r="A19" s="1">
        <v>15</v>
      </c>
      <c r="B19" s="1">
        <v>25</v>
      </c>
      <c r="C19" s="1">
        <v>25.09</v>
      </c>
      <c r="D19" s="18">
        <f t="shared" si="0"/>
        <v>89.999999999999858</v>
      </c>
    </row>
    <row r="20" spans="1:4" x14ac:dyDescent="0.3">
      <c r="A20" s="1">
        <v>16</v>
      </c>
      <c r="B20" s="1">
        <v>25.42</v>
      </c>
      <c r="C20" s="1">
        <v>25.46</v>
      </c>
      <c r="D20" s="18">
        <f t="shared" si="0"/>
        <v>39.999999999999147</v>
      </c>
    </row>
    <row r="21" spans="1:4" x14ac:dyDescent="0.3">
      <c r="A21" s="1">
        <v>17</v>
      </c>
      <c r="B21" s="1">
        <v>25.48</v>
      </c>
      <c r="C21" s="1">
        <v>25.49</v>
      </c>
      <c r="D21" s="18">
        <f t="shared" si="0"/>
        <v>9.9999999999980105</v>
      </c>
    </row>
    <row r="22" spans="1:4" x14ac:dyDescent="0.3">
      <c r="A22" s="1">
        <v>18</v>
      </c>
      <c r="B22" s="1">
        <v>25.51</v>
      </c>
      <c r="C22" s="1">
        <v>25.510999999999999</v>
      </c>
      <c r="D22" s="18">
        <f t="shared" si="0"/>
        <v>0.99999999999766942</v>
      </c>
    </row>
    <row r="23" spans="1:4" x14ac:dyDescent="0.3">
      <c r="A23" s="1">
        <v>19</v>
      </c>
      <c r="B23" s="1">
        <v>25.73</v>
      </c>
      <c r="C23" s="1">
        <v>25.748999999999999</v>
      </c>
      <c r="D23" s="18">
        <f t="shared" si="0"/>
        <v>18.999999999998352</v>
      </c>
    </row>
    <row r="24" spans="1:4" x14ac:dyDescent="0.3">
      <c r="A24" s="1">
        <v>20</v>
      </c>
      <c r="B24" s="1">
        <v>25.86</v>
      </c>
      <c r="C24" s="1">
        <v>25.861999999999998</v>
      </c>
      <c r="D24" s="18">
        <f t="shared" si="0"/>
        <v>1.9999999999988916</v>
      </c>
    </row>
    <row r="25" spans="1:4" x14ac:dyDescent="0.3">
      <c r="A25" s="1">
        <v>21</v>
      </c>
      <c r="B25" s="1">
        <v>28.26</v>
      </c>
      <c r="C25" s="1">
        <v>28.265999999999998</v>
      </c>
      <c r="D25" s="18">
        <f t="shared" si="0"/>
        <v>5.9999999999966747</v>
      </c>
    </row>
    <row r="26" spans="1:4" x14ac:dyDescent="0.3">
      <c r="A26" s="1">
        <v>22</v>
      </c>
      <c r="B26" s="1">
        <v>29.36</v>
      </c>
      <c r="C26" s="1">
        <v>29.367999999999999</v>
      </c>
      <c r="D26" s="18">
        <f t="shared" si="0"/>
        <v>7.9999999999991189</v>
      </c>
    </row>
    <row r="27" spans="1:4" x14ac:dyDescent="0.3">
      <c r="A27" s="1">
        <v>23</v>
      </c>
      <c r="B27" s="1">
        <v>29.86</v>
      </c>
      <c r="C27" s="1">
        <v>29.861999999999998</v>
      </c>
      <c r="D27" s="18">
        <f t="shared" si="0"/>
        <v>1.9999999999988916</v>
      </c>
    </row>
    <row r="28" spans="1:4" x14ac:dyDescent="0.3">
      <c r="A28" s="19"/>
      <c r="B28" s="19"/>
      <c r="C28" s="19" t="s">
        <v>36</v>
      </c>
      <c r="D28" s="20">
        <f>SUM(D5:D27)</f>
        <v>385.99999999997999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Bidzińska Alicja</dc:creator>
  <cp:lastModifiedBy>Kajczyk Paulina</cp:lastModifiedBy>
  <cp:lastPrinted>2025-05-05T10:17:23Z</cp:lastPrinted>
  <dcterms:created xsi:type="dcterms:W3CDTF">2025-05-05T07:42:33Z</dcterms:created>
  <dcterms:modified xsi:type="dcterms:W3CDTF">2025-06-02T05:34:58Z</dcterms:modified>
</cp:coreProperties>
</file>