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zrkfile\ZRK\NRR\NRRc\2. POZNAŃ\2. ZADANIA CELOWE\Kontrakty 2025\MPK 25 30 011 - remont nawierzchni kolejowej LK 808 Września - Podstolice\1. Podwykonawstwo\5. Roboty torowe\"/>
    </mc:Choice>
  </mc:AlternateContent>
  <xr:revisionPtr revIDLastSave="0" documentId="13_ncr:1_{CAC6586E-6494-468E-845F-3DB24A164E4C}" xr6:coauthVersionLast="47" xr6:coauthVersionMax="47" xr10:uidLastSave="{00000000-0000-0000-0000-000000000000}"/>
  <bookViews>
    <workbookView xWindow="-28920" yWindow="735" windowWidth="29040" windowHeight="15720" xr2:uid="{00000000-000D-0000-FFFF-FFFF00000000}"/>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F3" i="1" s="1"/>
  <c r="F4" i="1"/>
  <c r="F13" i="1" l="1"/>
  <c r="F8" i="1"/>
  <c r="F9" i="1"/>
  <c r="F10" i="1"/>
  <c r="F11" i="1"/>
  <c r="F12" i="1"/>
  <c r="F7" i="1"/>
  <c r="F15" i="1" s="1"/>
  <c r="F16" i="1" s="1"/>
  <c r="F17" i="1" s="1"/>
  <c r="F6" i="1"/>
  <c r="F5" i="1"/>
  <c r="F14" i="1"/>
</calcChain>
</file>

<file path=xl/sharedStrings.xml><?xml version="1.0" encoding="utf-8"?>
<sst xmlns="http://schemas.openxmlformats.org/spreadsheetml/2006/main" count="50" uniqueCount="40">
  <si>
    <t xml:space="preserve">Rodzaj Robót </t>
  </si>
  <si>
    <t xml:space="preserve">Jedn. </t>
  </si>
  <si>
    <t>Ilość</t>
  </si>
  <si>
    <t>Cena jedn.</t>
  </si>
  <si>
    <t>Wartość</t>
  </si>
  <si>
    <t>L.p</t>
  </si>
  <si>
    <t>kpl</t>
  </si>
  <si>
    <t>Podatek Vat</t>
  </si>
  <si>
    <t>SUMA netto</t>
  </si>
  <si>
    <t>SUMA brutto</t>
  </si>
  <si>
    <t>Warunki wykonania zadania:</t>
  </si>
  <si>
    <t>1.</t>
  </si>
  <si>
    <t>2.</t>
  </si>
  <si>
    <t>3.</t>
  </si>
  <si>
    <t>4.</t>
  </si>
  <si>
    <t>5.</t>
  </si>
  <si>
    <t>km</t>
  </si>
  <si>
    <t>Przejazd w km 2,920 demontaż i montaż płyt CBP na potrzeby wykonywanych prac</t>
  </si>
  <si>
    <t>6.</t>
  </si>
  <si>
    <t>7.</t>
  </si>
  <si>
    <t>8.</t>
  </si>
  <si>
    <t>9.</t>
  </si>
  <si>
    <t>10.</t>
  </si>
  <si>
    <t>11.</t>
  </si>
  <si>
    <t>Oczyszczenie rowu odwadniającego z zagospodarowaniem odpadów od km 0,700 do km 2,100 rów odbudowany przy zamuleniu do 20 cm - oczyszczenie. Od km 2,100 do km 3,150 rów nieumocniony - odtworzenie rowu</t>
  </si>
  <si>
    <t>Wykaszanie roślinności i wycinka krzewów z zagsopodarowaniem odpadów na całej długości remontowanego toru na szerokości min 6 m od skrajnej szyny.</t>
  </si>
  <si>
    <t>12.</t>
  </si>
  <si>
    <t>Wymiana podkładów drewnianych na strunobetonowe typu PS94 przy użyciu wymieniacza z przytwierdzeniem sprężystym od Rkpd 13 do Rz 46 tj. od km -0,963 do km -0,531 (przy Rkpd 13 oraz przed Rz 46 zabudowa podkładów drewnianych tj. 2x15 mb oraz na nad przejściem podziemnym na długości 18 mb), od Rz 46 do Rkp 73 tj. od km -0,498 do km -0,017 (za Rz 46 oraz przed Rkp73 zabudowa podkładów drewnianych tj. 2x15 mb), od Rkp 73 do Rkpd 100 tj. od km 0,016 do km 0,121  (za Rkp 13 oraz przed Rkpd 100 zabudowa podkładów drewnianych tj. 2x15 mb)</t>
  </si>
  <si>
    <t>Rozbicie Ceny Ofertowej 
"Remont nawierzchni kolejowej w torze nr 2 linii nr 808 Września - Podstolice wraz z robotami towarzyszącymi"</t>
  </si>
  <si>
    <t>Wymiana podsypki tłuczniowej od Rkp 13 do przejścia podziemnego w km - 0,838</t>
  </si>
  <si>
    <t>1. Termin realizacji - 18.08.2025r. - 16.10.2025r.;
2. Po stronie Wykonawcy: utylizacja materiałów zakwalifikowanych jako odpad, posprzątanie i przygotowanie do odbioru przez rewidenta wagonów do transportu podkładów, rozbrojenie zdemontowanych podkładów, rozliczenie z ISE Gniezno (wraz z transportem we wskazane przez ISE miejsce) materiałów staroużytecznych i złomowych;
3. Materiały drobne (m.in. komplety przytwierdzeń) Wykonawca odbierze z bazy NSI Poznań ul. Kolejowa 7 60-716 Poznań;
4. Prace będą wykonywane w fazach, Zamawiający nie gwarantuje wykonania wszystkich prac w jednym "ciągu";
5. Wykonawca deklaruje gotowość do pracy 24 h na dobę;
Osoba do kontaktu Kacper Toboła 795 500 136, Szymon Sweklej tel. 573 000 660</t>
  </si>
  <si>
    <t>….......................................................................</t>
  </si>
  <si>
    <t>Podpis Wykonawcy</t>
  </si>
  <si>
    <t>Obsługa PUN podczas ciągłej wymiany podkładów drewnianych na strunobetonowe od Rkpd 100 do km 3,150 z pominięciem wiaduktu w km 2,946 (50m) = 2,946 km (przy rozjeździe zabudowa podkładów drewnianych tj. 1x15 mb)</t>
  </si>
  <si>
    <t>Remont rozjazdu Rkpd 100 typu 60E1-1:9-190:
- Wymiana krzyżownicy pojedyńczej - 2 szt.;
- Wymiana krzyżownicy podwójnej - 2 szt.;
- Wymiana kierownic - 4 szt.;
- Wymiana doboru podrozjazdnic drewnianych.</t>
  </si>
  <si>
    <t>Remont rozjazdu Rz 46 typu 60E1-1:9-300:
- Wymiana doboru podrozjazdnic drewnianych;
- Likwidacja styków klasycznych poprzez zabudowę pojedyńczych szyn;
- Wymiana podsypki tłuczniowej.</t>
  </si>
  <si>
    <t>Regulacja naprężeń w torze bezstykowym, założenie punktów stałych, sporządzenie metryki toru bezstykowego</t>
  </si>
  <si>
    <t>Remont rozjazdu Rkp 73 typu 49E1-1:9-190:
- Wymiana krzyżownicy pojedyńczej - 2 szt.;
- Wymiana krzyżownicy podwójnej - 2 szt.;
- Wymiana kierownic - 4 szt.;
- Wymiana doboru podrozjazdnic drewnianych;
- Wymiana szyn przejściowych - 4 szt.;
- Wymiana dwóch szyn 49E1 - 18 mb;
- Wymiana szyn 60E1 przy likwidacji styków klejono - sprężonych - 18 mb.</t>
  </si>
  <si>
    <t>Przejazdw km 3,346:
- Demontaż i montaż płyt dla mechanicznego podbicia;
- Wymiana podkładów drewnianych na strunobetonowe PS-94;
- Wymiana podsypki tłuczniowej z zabudową geowłókniny w torze nr 2.</t>
  </si>
  <si>
    <t>Przejazd w km 2,359:
- Wymiana płyt CBP - 2 kpl. w torze nr 1 i 2 kpl. w torze nr 2. W razie potrzeb uzupełnienie nawierzchni asfaltowej w rejonie płyt.;
- Demontaż i montaż płyt CBP na porzeby wykonywanych prac.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</si>
</sst>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5" x14ac:knownFonts="1">
    <font>
      <sz val="11"/>
      <color theme="1"/>
      <name val="Calibri"/>
      <family val="2"/>
      <charset val="238"/>
      <scheme val="minor"/>
    </font>
    <font>
      <b/>
      <sz val="12"/>
      <color theme="1"/>
      <name val="Calibri"/>
      <family val="2"/>
      <charset val="238"/>
      <scheme val="minor"/>
    </font>
    <font>
      <b/>
      <sz val="11"/>
      <color theme="1"/>
      <name val="Calibri"/>
      <family val="2"/>
      <charset val="238"/>
      <scheme val="minor"/>
    </font>
    <font>
      <b/>
      <u/>
      <sz val="11"/>
      <color theme="1"/>
      <name val="Calibri"/>
      <family val="2"/>
      <charset val="238"/>
      <scheme val="minor"/>
    </font>
    <font>
      <sz val="8"/>
      <name val="Calibri"/>
      <family val="2"/>
      <charset val="23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22">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37">
    <xf numFmtId="0" fontId="0" fillId="0" borderId="0" xfId="0"/>
    <xf numFmtId="0" fontId="0" fillId="0" borderId="0" xfId="0" applyAlignment="1">
      <alignment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3" borderId="3" xfId="0" applyFill="1" applyBorder="1" applyAlignment="1">
      <alignment horizontal="center" vertical="center" wrapText="1"/>
    </xf>
    <xf numFmtId="164" fontId="2" fillId="0" borderId="4" xfId="0" applyNumberFormat="1" applyFont="1" applyBorder="1" applyAlignment="1">
      <alignment horizontal="center" wrapText="1"/>
    </xf>
    <xf numFmtId="16" fontId="0" fillId="3" borderId="5" xfId="0" applyNumberFormat="1" applyFill="1" applyBorder="1" applyAlignment="1">
      <alignment horizontal="center" vertical="center" wrapText="1"/>
    </xf>
    <xf numFmtId="0" fontId="0" fillId="3" borderId="3" xfId="0" applyFill="1" applyBorder="1" applyAlignment="1">
      <alignment horizontal="left" vertical="center" wrapText="1"/>
    </xf>
    <xf numFmtId="164" fontId="0" fillId="3" borderId="3" xfId="0" applyNumberFormat="1" applyFill="1" applyBorder="1" applyAlignment="1">
      <alignment horizontal="center" vertical="center" wrapText="1"/>
    </xf>
    <xf numFmtId="164" fontId="2" fillId="0" borderId="12" xfId="0" applyNumberFormat="1" applyFont="1" applyBorder="1" applyAlignment="1">
      <alignment horizontal="center" wrapText="1"/>
    </xf>
    <xf numFmtId="16" fontId="0" fillId="3" borderId="13" xfId="0" applyNumberFormat="1" applyFill="1" applyBorder="1" applyAlignment="1">
      <alignment horizontal="center" vertical="center" wrapText="1"/>
    </xf>
    <xf numFmtId="0" fontId="0" fillId="3" borderId="14" xfId="0" applyFill="1" applyBorder="1" applyAlignment="1">
      <alignment horizontal="left" vertical="center" wrapText="1"/>
    </xf>
    <xf numFmtId="0" fontId="0" fillId="3" borderId="14" xfId="0" applyFill="1" applyBorder="1" applyAlignment="1">
      <alignment horizontal="center" vertical="center" wrapText="1"/>
    </xf>
    <xf numFmtId="164" fontId="0" fillId="3" borderId="14" xfId="0" applyNumberFormat="1" applyFill="1" applyBorder="1" applyAlignment="1">
      <alignment horizontal="center" vertical="center" wrapText="1"/>
    </xf>
    <xf numFmtId="16" fontId="0" fillId="3" borderId="15" xfId="0" applyNumberFormat="1" applyFill="1" applyBorder="1" applyAlignment="1">
      <alignment horizontal="center" vertical="center" wrapText="1"/>
    </xf>
    <xf numFmtId="0" fontId="0" fillId="3" borderId="16" xfId="0" applyFill="1" applyBorder="1" applyAlignment="1">
      <alignment horizontal="left" vertical="center" wrapText="1"/>
    </xf>
    <xf numFmtId="164" fontId="0" fillId="3" borderId="17" xfId="0" applyNumberFormat="1" applyFill="1" applyBorder="1" applyAlignment="1">
      <alignment horizontal="center" vertical="center" wrapText="1"/>
    </xf>
    <xf numFmtId="0" fontId="0" fillId="3" borderId="16" xfId="0" applyFill="1" applyBorder="1" applyAlignment="1">
      <alignment horizontal="center" vertical="center" wrapText="1"/>
    </xf>
    <xf numFmtId="164" fontId="0" fillId="3" borderId="16" xfId="0" applyNumberFormat="1" applyFill="1" applyBorder="1" applyAlignment="1">
      <alignment horizontal="center" vertical="center" wrapText="1"/>
    </xf>
    <xf numFmtId="0" fontId="0" fillId="3" borderId="16" xfId="0" applyFill="1" applyBorder="1" applyAlignment="1">
      <alignment horizontal="left" wrapText="1"/>
    </xf>
    <xf numFmtId="16" fontId="0" fillId="3" borderId="18" xfId="0" applyNumberFormat="1" applyFill="1" applyBorder="1" applyAlignment="1">
      <alignment horizontal="center" vertical="center" wrapText="1"/>
    </xf>
    <xf numFmtId="0" fontId="0" fillId="3" borderId="19" xfId="0" applyFill="1" applyBorder="1" applyAlignment="1">
      <alignment horizontal="left" vertical="center" wrapText="1"/>
    </xf>
    <xf numFmtId="0" fontId="0" fillId="3" borderId="19" xfId="0" applyFill="1" applyBorder="1" applyAlignment="1">
      <alignment horizontal="center" vertical="center" wrapText="1"/>
    </xf>
    <xf numFmtId="164" fontId="0" fillId="3" borderId="19" xfId="0" applyNumberFormat="1" applyFill="1" applyBorder="1" applyAlignment="1">
      <alignment horizontal="center" vertical="center" wrapText="1"/>
    </xf>
    <xf numFmtId="0" fontId="0" fillId="2" borderId="4" xfId="0" applyFill="1" applyBorder="1" applyAlignment="1">
      <alignment horizontal="center" vertical="center" wrapText="1"/>
    </xf>
    <xf numFmtId="0" fontId="0" fillId="2" borderId="20" xfId="0" applyFill="1" applyBorder="1" applyAlignment="1">
      <alignment horizontal="center" vertical="center" wrapText="1"/>
    </xf>
    <xf numFmtId="164" fontId="0" fillId="3" borderId="21" xfId="0" applyNumberFormat="1" applyFill="1" applyBorder="1" applyAlignment="1">
      <alignment horizontal="center" vertical="center" wrapText="1"/>
    </xf>
    <xf numFmtId="0" fontId="0" fillId="0" borderId="0" xfId="0" applyAlignment="1">
      <alignment horizontal="center" wrapText="1"/>
    </xf>
    <xf numFmtId="0" fontId="3" fillId="0" borderId="0" xfId="0" applyFont="1" applyAlignment="1">
      <alignment horizontal="left" wrapText="1"/>
    </xf>
    <xf numFmtId="0" fontId="1" fillId="0" borderId="0" xfId="0" applyFont="1" applyAlignment="1">
      <alignment horizontal="center" vertical="center" wrapText="1"/>
    </xf>
    <xf numFmtId="0" fontId="2" fillId="0" borderId="9" xfId="0" applyFont="1" applyBorder="1" applyAlignment="1">
      <alignment horizontal="right" wrapText="1"/>
    </xf>
    <xf numFmtId="0" fontId="2" fillId="0" borderId="10" xfId="0" applyFont="1" applyBorder="1" applyAlignment="1">
      <alignment horizontal="right" wrapText="1"/>
    </xf>
    <xf numFmtId="0" fontId="2" fillId="0" borderId="11" xfId="0" applyFont="1" applyBorder="1" applyAlignment="1">
      <alignment horizontal="right" wrapText="1"/>
    </xf>
    <xf numFmtId="0" fontId="0" fillId="0" borderId="0" xfId="0" applyAlignment="1">
      <alignment horizontal="left" vertical="top" wrapText="1"/>
    </xf>
    <xf numFmtId="0" fontId="2" fillId="0" borderId="6" xfId="0" applyFont="1" applyBorder="1" applyAlignment="1">
      <alignment horizontal="right" wrapText="1"/>
    </xf>
    <xf numFmtId="0" fontId="2" fillId="0" borderId="7" xfId="0" applyFont="1" applyBorder="1" applyAlignment="1">
      <alignment horizontal="right" wrapText="1"/>
    </xf>
    <xf numFmtId="0" fontId="2" fillId="0" borderId="8" xfId="0" applyFont="1" applyBorder="1" applyAlignment="1">
      <alignment horizontal="right"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8"/>
  <sheetViews>
    <sheetView tabSelected="1" topLeftCell="A9" workbookViewId="0">
      <selection activeCell="A14" sqref="A14:XFD14"/>
    </sheetView>
  </sheetViews>
  <sheetFormatPr defaultColWidth="9.109375" defaultRowHeight="14.4" x14ac:dyDescent="0.3"/>
  <cols>
    <col min="1" max="1" width="6" style="1" customWidth="1"/>
    <col min="2" max="2" width="93.21875" style="1" customWidth="1"/>
    <col min="3" max="3" width="10.6640625" style="1" customWidth="1"/>
    <col min="4" max="4" width="7.44140625" style="1" customWidth="1"/>
    <col min="5" max="5" width="12.5546875" style="1" customWidth="1"/>
    <col min="6" max="6" width="16.6640625" style="1" customWidth="1"/>
    <col min="7" max="16384" width="9.109375" style="1"/>
  </cols>
  <sheetData>
    <row r="1" spans="1:6" ht="34.5" customHeight="1" thickBot="1" x14ac:dyDescent="0.35">
      <c r="A1" s="29" t="s">
        <v>28</v>
      </c>
      <c r="B1" s="29"/>
      <c r="C1" s="29"/>
      <c r="D1" s="29"/>
      <c r="E1" s="29"/>
      <c r="F1" s="29"/>
    </row>
    <row r="2" spans="1:6" ht="28.95" customHeight="1" thickBot="1" x14ac:dyDescent="0.35">
      <c r="A2" s="2" t="s">
        <v>5</v>
      </c>
      <c r="B2" s="3" t="s">
        <v>0</v>
      </c>
      <c r="C2" s="24" t="s">
        <v>1</v>
      </c>
      <c r="D2" s="25" t="s">
        <v>2</v>
      </c>
      <c r="E2" s="24" t="s">
        <v>3</v>
      </c>
      <c r="F2" s="24" t="s">
        <v>4</v>
      </c>
    </row>
    <row r="3" spans="1:6" ht="93.6" customHeight="1" x14ac:dyDescent="0.3">
      <c r="A3" s="6" t="s">
        <v>11</v>
      </c>
      <c r="B3" s="7" t="s">
        <v>27</v>
      </c>
      <c r="C3" s="4" t="s">
        <v>16</v>
      </c>
      <c r="D3" s="4">
        <f>0.432+0.481+0.105</f>
        <v>1.018</v>
      </c>
      <c r="E3" s="8"/>
      <c r="F3" s="26">
        <f>ROUND(E3*D3,2)</f>
        <v>0</v>
      </c>
    </row>
    <row r="4" spans="1:6" ht="36" customHeight="1" x14ac:dyDescent="0.3">
      <c r="A4" s="20" t="s">
        <v>12</v>
      </c>
      <c r="B4" s="21" t="s">
        <v>29</v>
      </c>
      <c r="C4" s="22" t="s">
        <v>16</v>
      </c>
      <c r="D4" s="22">
        <v>0.125</v>
      </c>
      <c r="E4" s="23"/>
      <c r="F4" s="16">
        <f>ROUND(E4*D4,2)</f>
        <v>0</v>
      </c>
    </row>
    <row r="5" spans="1:6" ht="49.8" customHeight="1" x14ac:dyDescent="0.3">
      <c r="A5" s="10" t="s">
        <v>13</v>
      </c>
      <c r="B5" s="11" t="s">
        <v>33</v>
      </c>
      <c r="C5" s="12" t="s">
        <v>16</v>
      </c>
      <c r="D5" s="12">
        <v>2.9460000000000002</v>
      </c>
      <c r="E5" s="13"/>
      <c r="F5" s="16">
        <f t="shared" ref="F5:F14" si="0">ROUND(E5*D5,2)</f>
        <v>0</v>
      </c>
    </row>
    <row r="6" spans="1:6" ht="120.6" customHeight="1" x14ac:dyDescent="0.3">
      <c r="A6" s="14" t="s">
        <v>14</v>
      </c>
      <c r="B6" s="15" t="s">
        <v>37</v>
      </c>
      <c r="C6" s="12" t="s">
        <v>6</v>
      </c>
      <c r="D6" s="12">
        <v>1</v>
      </c>
      <c r="E6" s="13"/>
      <c r="F6" s="16">
        <f t="shared" ref="F6:F13" si="1">ROUND(E6*D6,2)</f>
        <v>0</v>
      </c>
    </row>
    <row r="7" spans="1:6" ht="73.8" customHeight="1" x14ac:dyDescent="0.3">
      <c r="A7" s="10" t="s">
        <v>15</v>
      </c>
      <c r="B7" s="15" t="s">
        <v>34</v>
      </c>
      <c r="C7" s="12" t="s">
        <v>6</v>
      </c>
      <c r="D7" s="12">
        <v>1</v>
      </c>
      <c r="E7" s="13"/>
      <c r="F7" s="16">
        <f t="shared" si="1"/>
        <v>0</v>
      </c>
    </row>
    <row r="8" spans="1:6" ht="63" customHeight="1" x14ac:dyDescent="0.3">
      <c r="A8" s="14" t="s">
        <v>18</v>
      </c>
      <c r="B8" s="15" t="s">
        <v>35</v>
      </c>
      <c r="C8" s="12" t="s">
        <v>6</v>
      </c>
      <c r="D8" s="12">
        <v>1</v>
      </c>
      <c r="E8" s="18"/>
      <c r="F8" s="16">
        <f t="shared" si="1"/>
        <v>0</v>
      </c>
    </row>
    <row r="9" spans="1:6" ht="58.8" customHeight="1" x14ac:dyDescent="0.3">
      <c r="A9" s="14" t="s">
        <v>19</v>
      </c>
      <c r="B9" s="19" t="s">
        <v>39</v>
      </c>
      <c r="C9" s="12" t="s">
        <v>6</v>
      </c>
      <c r="D9" s="12">
        <v>1</v>
      </c>
      <c r="E9" s="18"/>
      <c r="F9" s="16">
        <f t="shared" si="1"/>
        <v>0</v>
      </c>
    </row>
    <row r="10" spans="1:6" ht="29.4" customHeight="1" x14ac:dyDescent="0.3">
      <c r="A10" s="10" t="s">
        <v>20</v>
      </c>
      <c r="B10" s="15" t="s">
        <v>17</v>
      </c>
      <c r="C10" s="12" t="s">
        <v>6</v>
      </c>
      <c r="D10" s="12">
        <v>1</v>
      </c>
      <c r="E10" s="18"/>
      <c r="F10" s="16">
        <f t="shared" si="1"/>
        <v>0</v>
      </c>
    </row>
    <row r="11" spans="1:6" ht="59.4" customHeight="1" x14ac:dyDescent="0.3">
      <c r="A11" s="14" t="s">
        <v>21</v>
      </c>
      <c r="B11" s="15" t="s">
        <v>38</v>
      </c>
      <c r="C11" s="12" t="s">
        <v>6</v>
      </c>
      <c r="D11" s="12">
        <v>1</v>
      </c>
      <c r="E11" s="18"/>
      <c r="F11" s="16">
        <f t="shared" si="1"/>
        <v>0</v>
      </c>
    </row>
    <row r="12" spans="1:6" ht="37.200000000000003" customHeight="1" x14ac:dyDescent="0.3">
      <c r="A12" s="10" t="s">
        <v>22</v>
      </c>
      <c r="B12" s="15" t="s">
        <v>36</v>
      </c>
      <c r="C12" s="17" t="s">
        <v>16</v>
      </c>
      <c r="D12" s="17">
        <v>3.964</v>
      </c>
      <c r="E12" s="18"/>
      <c r="F12" s="16">
        <f t="shared" si="1"/>
        <v>0</v>
      </c>
    </row>
    <row r="13" spans="1:6" ht="43.8" customHeight="1" x14ac:dyDescent="0.3">
      <c r="A13" s="14" t="s">
        <v>23</v>
      </c>
      <c r="B13" s="15" t="s">
        <v>24</v>
      </c>
      <c r="C13" s="12" t="s">
        <v>16</v>
      </c>
      <c r="D13" s="12">
        <v>2.4500000000000002</v>
      </c>
      <c r="E13" s="18"/>
      <c r="F13" s="16">
        <f t="shared" si="1"/>
        <v>0</v>
      </c>
    </row>
    <row r="14" spans="1:6" ht="35.4" customHeight="1" x14ac:dyDescent="0.3">
      <c r="A14" s="10" t="s">
        <v>26</v>
      </c>
      <c r="B14" s="11" t="s">
        <v>25</v>
      </c>
      <c r="C14" s="12" t="s">
        <v>6</v>
      </c>
      <c r="D14" s="12">
        <v>1</v>
      </c>
      <c r="E14" s="13"/>
      <c r="F14" s="16">
        <f t="shared" si="0"/>
        <v>0</v>
      </c>
    </row>
    <row r="15" spans="1:6" ht="15" thickBot="1" x14ac:dyDescent="0.35">
      <c r="A15" s="30" t="s">
        <v>8</v>
      </c>
      <c r="B15" s="31"/>
      <c r="C15" s="31"/>
      <c r="D15" s="31"/>
      <c r="E15" s="32"/>
      <c r="F15" s="9">
        <f>ROUND(SUM(F3:F14),2)</f>
        <v>0</v>
      </c>
    </row>
    <row r="16" spans="1:6" ht="15" thickBot="1" x14ac:dyDescent="0.35">
      <c r="A16" s="34" t="s">
        <v>7</v>
      </c>
      <c r="B16" s="35"/>
      <c r="C16" s="35"/>
      <c r="D16" s="35"/>
      <c r="E16" s="36"/>
      <c r="F16" s="5">
        <f>ROUND(F15*1.23-F15,2)</f>
        <v>0</v>
      </c>
    </row>
    <row r="17" spans="1:6" ht="15" thickBot="1" x14ac:dyDescent="0.35">
      <c r="A17" s="34" t="s">
        <v>9</v>
      </c>
      <c r="B17" s="35"/>
      <c r="C17" s="35"/>
      <c r="D17" s="35"/>
      <c r="E17" s="36"/>
      <c r="F17" s="5">
        <f>ROUND(F16+F15,2)</f>
        <v>0</v>
      </c>
    </row>
    <row r="18" spans="1:6" x14ac:dyDescent="0.3">
      <c r="A18" s="28" t="s">
        <v>10</v>
      </c>
      <c r="B18" s="28"/>
      <c r="C18" s="28"/>
      <c r="D18" s="28"/>
      <c r="E18" s="28"/>
      <c r="F18" s="28"/>
    </row>
    <row r="19" spans="1:6" ht="153" customHeight="1" x14ac:dyDescent="0.3">
      <c r="A19" s="33" t="s">
        <v>30</v>
      </c>
      <c r="B19" s="33"/>
      <c r="C19" s="33"/>
      <c r="D19" s="33"/>
      <c r="E19" s="33"/>
      <c r="F19" s="33"/>
    </row>
    <row r="20" spans="1:6" x14ac:dyDescent="0.3">
      <c r="C20" s="27" t="s">
        <v>31</v>
      </c>
      <c r="D20" s="27"/>
      <c r="E20" s="27"/>
      <c r="F20" s="27"/>
    </row>
    <row r="21" spans="1:6" x14ac:dyDescent="0.3">
      <c r="C21" s="27"/>
      <c r="D21" s="27"/>
      <c r="E21" s="27"/>
      <c r="F21" s="27"/>
    </row>
    <row r="22" spans="1:6" x14ac:dyDescent="0.3">
      <c r="C22" s="27"/>
      <c r="D22" s="27"/>
      <c r="E22" s="27"/>
      <c r="F22" s="27"/>
    </row>
    <row r="23" spans="1:6" x14ac:dyDescent="0.3">
      <c r="C23" s="27"/>
      <c r="D23" s="27"/>
      <c r="E23" s="27"/>
      <c r="F23" s="27"/>
    </row>
    <row r="24" spans="1:6" x14ac:dyDescent="0.3">
      <c r="C24" s="27"/>
      <c r="D24" s="27"/>
      <c r="E24" s="27"/>
      <c r="F24" s="27"/>
    </row>
    <row r="25" spans="1:6" x14ac:dyDescent="0.3">
      <c r="C25" s="27"/>
      <c r="D25" s="27"/>
      <c r="E25" s="27"/>
      <c r="F25" s="27"/>
    </row>
    <row r="26" spans="1:6" x14ac:dyDescent="0.3">
      <c r="C26" s="27"/>
      <c r="D26" s="27"/>
      <c r="E26" s="27"/>
      <c r="F26" s="27"/>
    </row>
    <row r="27" spans="1:6" x14ac:dyDescent="0.3">
      <c r="C27" s="27"/>
      <c r="D27" s="27"/>
      <c r="E27" s="27"/>
      <c r="F27" s="27"/>
    </row>
    <row r="28" spans="1:6" x14ac:dyDescent="0.3">
      <c r="C28" s="27" t="s">
        <v>32</v>
      </c>
      <c r="D28" s="27"/>
      <c r="E28" s="27"/>
      <c r="F28" s="27"/>
    </row>
  </sheetData>
  <mergeCells count="8">
    <mergeCell ref="C20:F27"/>
    <mergeCell ref="C28:F28"/>
    <mergeCell ref="A18:F18"/>
    <mergeCell ref="A1:F1"/>
    <mergeCell ref="A15:E15"/>
    <mergeCell ref="A19:F19"/>
    <mergeCell ref="A16:E16"/>
    <mergeCell ref="A17:E17"/>
  </mergeCells>
  <phoneticPr fontId="4" type="noConversion"/>
  <pageMargins left="0.25" right="0.25"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Michał M.R.. Rumiński</dc:creator>
  <cp:lastModifiedBy>Zarębska Daria</cp:lastModifiedBy>
  <cp:lastPrinted>2025-07-07T08:04:09Z</cp:lastPrinted>
  <dcterms:created xsi:type="dcterms:W3CDTF">2016-04-06T09:49:35Z</dcterms:created>
  <dcterms:modified xsi:type="dcterms:W3CDTF">2025-07-07T08:06:02Z</dcterms:modified>
</cp:coreProperties>
</file>