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3. INWESTYCJE Z IZ\2024\MPK 24 42 011 - roboty na LK 3 odcinek Poznań Górczyn - Zbąszynek\1. Podwykonawstwo\33. Naprawa przejazdów i rozjazdów cz. 3\"/>
    </mc:Choice>
  </mc:AlternateContent>
  <xr:revisionPtr revIDLastSave="0" documentId="13_ncr:1_{3EB74BEF-28BD-4C86-BD2C-CBB0B29F4B1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Z. I - RCO" sheetId="3" r:id="rId1"/>
    <sheet name="CZ. II - RCO" sheetId="4" r:id="rId2"/>
  </sheets>
  <definedNames>
    <definedName name="_xlnm.Print_Area" localSheetId="0">'CZ. I - RCO'!$A$1:$G$21</definedName>
    <definedName name="_xlnm.Print_Area" localSheetId="1">'CZ. II - RCO'!$A$1:$G$44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F24" i="4" s="1"/>
  <c r="F25" i="4" s="1"/>
  <c r="F22" i="4"/>
  <c r="F3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3" l="1"/>
  <c r="F9" i="3" s="1"/>
  <c r="D4" i="3"/>
  <c r="F8" i="3" l="1"/>
  <c r="F7" i="3"/>
  <c r="F6" i="3"/>
  <c r="F5" i="3"/>
  <c r="F4" i="3"/>
  <c r="F10" i="3" l="1"/>
  <c r="F11" i="3" s="1"/>
</calcChain>
</file>

<file path=xl/sharedStrings.xml><?xml version="1.0" encoding="utf-8"?>
<sst xmlns="http://schemas.openxmlformats.org/spreadsheetml/2006/main" count="107" uniqueCount="67">
  <si>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</si>
  <si>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</si>
  <si>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</si>
  <si>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</si>
  <si>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</si>
  <si>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</si>
  <si>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</si>
  <si>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Warunki wykonania zadania:</t>
  </si>
  <si>
    <t>1.</t>
  </si>
  <si>
    <t>Podpis Podwykonawcy</t>
  </si>
  <si>
    <t>4.</t>
  </si>
  <si>
    <t>kpl</t>
  </si>
  <si>
    <t>2.</t>
  </si>
  <si>
    <t>3.</t>
  </si>
  <si>
    <t>5.</t>
  </si>
  <si>
    <t>6.</t>
  </si>
  <si>
    <t>mb</t>
  </si>
  <si>
    <t>SUMA netto</t>
  </si>
  <si>
    <t>Podatek Vat</t>
  </si>
  <si>
    <t>Wybranie starej podsypki tłuczniowej wraz z utylizacją</t>
  </si>
  <si>
    <t>Mechaniczna rozbiórka torów kolejowych z szyn UIC60/60E1 na podkładach drewnianych z demontażem na części składowe oraz segregacją</t>
  </si>
  <si>
    <t>Zabudowa nowej nawierzchni (szyny 60E1, podkłady drewniane/PS-94/PS-93/Podrojazdnice krótkie 105, przytwierdzenie SB/SKL/ typu K) z zabudową nowej podsypki tłuczniowej stabilizowanej grubość 35cm</t>
  </si>
  <si>
    <t>1.1 Demontaż rozjazdu Rz 60E1 1:9 300 na podrozjazdnicach drewnianych z segregacją materiałów
1.2 Wybranie podsypki tłuczniowej oraz ziemi pod rozjazdem oraz na strefach przejściowych (8 m z każdej strony) wraz z utylizacją
1.3 Zabudowa geowłókniny
1.4 Mechaniczne wykonanie warstwy ochronej z niesortu kamiennego 0/31,5mm (spadkami należy dowiązać do istniejącego układu odwodnienia)
1.5 Zabudowa podsypki tłuczniowej/subwarstwy z zagęszczeniem (z transportem materiałów)
1.6 Zabudowa blokowa rozjazdu Rz 60E1 1:9 300 - asysta przy dźwigu, montaż zamknięć, montaż ukresów, złubkowanie rozjazdu na czas podbicia, oprofilowanie rozjazdów po podbiciu, montaż rolek podiglicowych, zabudowa podrozjazdnic zespolonych</t>
  </si>
  <si>
    <t>Naprawa bieżąca przejazdu w torze 2 na LK 003 w km 343,136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</si>
  <si>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Naprawa bieżąca przejazdu w torze 1 i 2 na LK 003 w km 344,513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</si>
  <si>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…......................................................................................</t>
  </si>
  <si>
    <t>Naprawa bieżąca przejazdu w torze 1 i 2 na LK 003 w km 318,706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</si>
  <si>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Naprawa bieżąca przejazdu w torze 1 i 2 na LK 003 w km 319,486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</si>
  <si>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Demontaż/montaż nawierzchni typu MU dla pracy maszyn w torze nr 1 i 2 w km 321,420</t>
  </si>
  <si>
    <t>Naprawa główna przejazdu w torze nr 1 i 2 na LK 003 322,183: 
demontaż/montaż nawierzchni przejazdu z płyt typu MU (wykonanie nowej ławy fundamentowej, montaż nowych elementów konstrukcyjnych),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Wykonanie asfaltowania dróg dojazdowych do przejazdu. Odtworzenie oznakowania poziomego.</t>
  </si>
  <si>
    <t>Naprawa główna przejazdu w torze nr 1 i 2 na LK 003 323,388: 
demontaż/montaż nawierzchni przejazdu z płyt typu MU (wykonanie nowej ławy fundamentowej, montaż nowych elementów konstrukcyjnych),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Wykonanie asfaltowania dróg dojazdowych do przejazdu. Odtworzenie oznakowania poziomego.</t>
  </si>
  <si>
    <t>Naprawa bieżąca przejazdu w torze 1 i 2 na LK 003 w km 326,144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</si>
  <si>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7.</t>
  </si>
  <si>
    <t>Naprawa główna przejazdu w torze nr 1 i 2 na LK 003 329,186: 
demontaż/montaż nawierzchni przejazdu z płyt typu MU (wykonanie nowej ławy fundamentowej, montaż nowych elementów konstrukcyjnych),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Wykonanie asfaltowania dróg dojazdowych do przejazdu. Odtworzenie oznakowania poziomego.</t>
  </si>
  <si>
    <t>8.</t>
  </si>
  <si>
    <t>Naprawa bieżąca przejazdu w torze 1 i 2 na LK 003 w km 331,006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</si>
  <si>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10.</t>
  </si>
  <si>
    <t>Naprawa bieżąca przejazdu w torze 2 na LK 003 w km 337,487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</si>
  <si>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11.</t>
  </si>
  <si>
    <t>Naprawa bieżąca przejazdu w torze 2 na LK 003 w km 338,624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</si>
  <si>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12.</t>
  </si>
  <si>
    <t>Naprawa bieżąca przejazdu w torze 2 na LK 003 w km 341,862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</si>
  <si>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13.</t>
  </si>
  <si>
    <t>Naprawa bieżąca przejazdu w torze 2 na LK 003 w km 342,522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</si>
  <si>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15.</t>
  </si>
  <si>
    <t>Naprawa bieżąca przejazdu w torze 1 i 2 na LK 003 w km 346,719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</si>
  <si>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16.</t>
  </si>
  <si>
    <t>17.</t>
  </si>
  <si>
    <t>18.</t>
  </si>
  <si>
    <t>Naprawa bieżąca przejazdu w torze 1 i 2 na LK 003 w km 351,410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</si>
  <si>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19.</t>
  </si>
  <si>
    <t>Naprawa bieżąca przejazdu w torze 1 i 2 na LK 003 w km 354,213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</si>
  <si>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20.</t>
  </si>
  <si>
    <t>Naprawa bieżąca przejazdu w torze 1 i 2 na LK 003 w km 357,090 :
demontaż/montaż nawierzchni przejazdu z płyt typu MU (fundamenty oraz belki zostawiamy, zabudowa materiałem z demontażu, wymiana uszkodzonych elementów, wymiana 100% amortyzatorów i pasów),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uzupełnienie ubytków w nawierzchni asfaltowej wg. potrzeb. Odtworzenie oznakowania poziomego.; oprofilowanie toru po podbiciu,</t>
  </si>
  <si>
    <t>Naprawa główna przejazdu w torze nr 1 i 2 na LK 003 360,503 
demontaż/montaż nawierzchni przejazdu z płyt typu MU (wykonanie nowej ławy fundamentowej, montaż nowych elementów konstrukcyjnych),
roboty ziemne: wybieranie starej podsypki, na  długości 30 mb, wyrównianie warstwy podtorza z zachowaniem odpowienich spadków, ułożenie geowłókniny 2 x 30 mb, odtworzenie odwodnienia opaskowego (w przypadku uszkodzenia), zabudowa subwarstwy tłucznia z zagęszczeniem, wymiana szyn 4 x 30 mb, wymina podkładów 2 x 50 szt., uzupełnienie tłucznia do podbicia. Wykonanie asfaltowania dróg dojazdowych do przejazdu. Odtworzenie oznakowania poziomego.</t>
  </si>
  <si>
    <t>Asfaltowanie dróg dojazdowych / wymiana uszkodzonej nawierzchni</t>
  </si>
  <si>
    <t>9.</t>
  </si>
  <si>
    <t>14.</t>
  </si>
  <si>
    <t>m²</t>
  </si>
  <si>
    <t>…..............................................................................................</t>
  </si>
  <si>
    <t>.</t>
  </si>
  <si>
    <t>Rozbicie Ceny Ofertowej - cz. II
Naprawa przejazdów w ramach realizacji zadania pn.: Zaprojektowanie i wykonanie robót w ramach zadania pn.: "Prace na linii kolejowej nr 3 na odc. Poznań Górczyn - Zbąszynek" realizowanego w ramach Krajowego Planu Odbudowy</t>
  </si>
  <si>
    <t>Rozbicie Ceny Ofertowej - cz. I
Zabudowa rozjazdów oraz naprawa przejazdów w ramach realizacji zadania pn.: Zaprojektowanie i wykonanie robót w ramach zadania pn.: "Prace na linii kolejowej nr 3 na odc. Poznań Górczyn - Zbąszynek" realizowanego w ramach Krajowego Planu Odbudowy</t>
  </si>
  <si>
    <t>Demontaż/montaż nawierzchni przejazdu z płyt typu MU w torze 1 i 2 na LK 003 w km 350,413;</t>
  </si>
  <si>
    <t>Demontaż/montaż nawierzchni przejazdu z płyt typu MU  w torze 1 i 2 na LK 003 w km 347,532;</t>
  </si>
  <si>
    <r>
      <t xml:space="preserve">1. Termin realizacji zadania: do 05.08.2026r. (Wykonanie robót zgodnie z planem zamknięć torowych i w uzgodnieniu z budową - szczegółowe informacje u kierownika robót);
2. Szczegółowy zakres prac przy naprawie przejazdów zgodnie z załącznikiem nr 2 oraz PW;
3. Materiały z rozbiórek należy odwieźć na teren sekcji w Suchym Lesie lub zutylizować zgodnie z wytycznym zwaratymi w protokole wstępnej kwalifikacji;
4. W poz. 1-21 należy wycenić uzupełnienie asfaltu w miejscach wkrętów do płyt MU. Pozostałe asfaltowanie będzie rozliczane obmiarowo z pozycji 22.
5. Po stronie Podwykonawcy: 
- transport płyt, tłucznia oraz podkładów ze stacji Opalenica i Nowy Tomyśl, 
- przygotowanie toru do podbicia tj. złubkowanie toru wraz z balastowaniem (łubki i ściskacze po stronie podwykonawcy),
- oprofilowanie pryzmy tłucznia,
- realizacja naprawy bieżącej przejazdu wciągu 2/3 dni,
- realizacja naprawy głównej w ciągu 6/7 dni,
- w razie nie otrzymania odpowiednio długich zamknięć praca 24h,
- w razie konieczności po wcześniejszym uzgodnieniu z budową realizacja dwóch naprawa przejazdów w jednym czasie,
- zabezpieczenie miejsca robót zgodnie z wytycznymi PKP PLK tj. tarcza D1, wskaźnik W7 oraz wskaźnik zajęcia z toru itp.;
- przeszkolony sygnalista;
- wykonanie niezbędnej dokumentacji odbiorowej dla robót zanikających 
-  czynny udział przy odbiorach z Zamawiającym,
</t>
    </r>
    <r>
      <rPr>
        <sz val="14"/>
        <color theme="1"/>
        <rFont val="Arial"/>
        <family val="2"/>
        <charset val="238"/>
      </rPr>
      <t xml:space="preserve">- transport materiału (tj. niesortu, tłucznia) w miejsce wbudowania z placu składowego Wykonawcy w Opalenicy; Geowłóknina, system przytwierdzenia do odbioru z placu składowego przy ul.Kolejowej w Poznaniu oraz przy ul. Dolnej 7 w Zbąszyniu; Akcesoria do przejazdu drogowo-kolejowego typu MU do odbioru z placu składowego w Nowym Tomyślu. Pozostały niezbędny materiał do właściwiego wykonania całego zadania po stronie Podwykonawcy; </t>
    </r>
    <r>
      <rPr>
        <sz val="14"/>
        <rFont val="Arial"/>
        <family val="2"/>
        <charset val="238"/>
      </rPr>
      <t xml:space="preserve">  
</t>
    </r>
    <r>
      <rPr>
        <sz val="14"/>
        <color theme="1"/>
        <rFont val="Arial"/>
        <family val="2"/>
        <charset val="238"/>
      </rPr>
      <t xml:space="preserve">- transport materiału z wykopu (zanieczyszczony tłuczeń) w miejsca wskazane przez Zleceniodawcę (na plac składowy do stacji przyległej do zamkniętego szlaku).
</t>
    </r>
    <r>
      <rPr>
        <sz val="14"/>
        <rFont val="Arial"/>
        <family val="2"/>
        <charset val="238"/>
      </rPr>
      <t>5. Po stronie Wykonawcy:
- wyłączenie napięcia w sieci trakcyjnej;
- materiały;
- zapewnienie dźwigu do zabudowy rozjazdów;                                                                                                                                                                                                                                                                                                                                                                                                                         
7. W przypadku dodatkowych pytań, kontakt:
- Kierownik Robót: Mateusz Michalski tel. 795 500 450</t>
    </r>
  </si>
  <si>
    <t>1. Termin realizacji zadania: do 30.06.2026r. (Wykonanie robót zgodnie z planem zamknięć torowych i w uzgodnieniu z budową - szczegółowe informacje u kierownika robót);
2. Naprawę bieżącą przejazdów należy wykonać zgodnie z PW;
3. Miejsca zabudowy rozjazdów: Linia kolejowa nr 003 odc. Poznań Górczyn - Zbąszynek - St. Opalenica - Rz 1, Rz 4, Rz 21, Rz 45, Rz 47, Rz 49, Rz 52, Rz 53, Rz 54;
4. Materiały z rozbiórek należy odwieźć na teren sekcji w Suchym Lesie lub zutylizować zgodnie z wytycznym zwaratymi w protokole wstępnej kwalifikacji;
5. Po stronie Podwykonawcy: 
- przygotowanie toru do podbicia tj. złubkowanie toru wraz z balastowaniem (łubki i ściskacze po stronie podwykonawcy),
- wypełnienie międzytorzy na długości wymiany rozjazdów,
- obsługa wagonów przy balastowaniu,
- oprofilowanie pryzmy tłucznia,
- realizacja naprawy bieżącej przejazdu wciągu 2/3 dni,
- w razie konieczności po wcześniejszym uzgodnieniu z budową realizacja dwóch naprawa przejazdów w jednym czasie,
- zabezpieczenie miejsca robót zgodnie z wytycznymi PKP PLK tj. tarcza D1, wskaźnik W7 oraz wskaźnik zajęcia z toru itp.;
- przeszkolony sygnalista;
 - wykonanie niezbędnej dokumentacji odbiorowej dla rozjazdów oraz robót zanikających - czynny udział przy odbiorach z Zamawiającym,
- transport materiału (tj. niesortu, tłucznia oraz geowłókniny) w miejsce wbudowania z placu składowego Wykonawcy w Opalenicy; Geowłóknina, system przytwierdzenia do odbioru z placu składowego przy ul.Kolejowej w Poznaniu oraz przy ul. Dolnej 7 w Zbąszyniu; Akcesoria do przejazdu drogowo-kolejowego typu MU do odbioru z placu składowego przy ul.Kolejowej w Poznaniu. Pozostały niezbędny materiał do właściwiego wykonania całego zadania po stronie Podwykonawcy;   
5. Po stronie Wykonawcy:
- wyłączenie napięcia w sieci trakcyjnej;
- materiały;
- zapewnienie dźwigu do zabudowy rozjazdów;                                                                                                                                                                                                                                                                                                                                                                                                                         
7. W przypadku dodatkowych pytań, kontakt:
- Kierownik Robót: Mateusz Michalski tel. 795 500 450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</si>
</sst>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wrapText="1"/>
    </xf>
    <xf numFmtId="164" fontId="7" fillId="0" borderId="20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23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3" borderId="17" xfId="0" applyFont="1" applyFill="1" applyBorder="1" applyAlignment="1">
      <alignment horizontal="left" vertical="center" wrapText="1"/>
    </xf>
    <xf numFmtId="1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21" xfId="0" applyFont="1" applyBorder="1" applyAlignment="1">
      <alignment horizontal="right" wrapText="1"/>
    </xf>
    <xf numFmtId="0" fontId="7" fillId="0" borderId="22" xfId="0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21"/>
  <sheetViews>
    <sheetView tabSelected="1" view="pageBreakPreview" topLeftCell="A4" zoomScale="60" zoomScaleNormal="70" workbookViewId="0">
      <selection activeCell="B18" sqref="B18"/>
    </sheetView>
  </sheetViews>
  <sheetFormatPr defaultColWidth="9.109375" defaultRowHeight="14.4" x14ac:dyDescent="0.3"/>
  <cols>
    <col min="1" max="1" width="6" style="1" customWidth="1"/>
    <col min="2" max="2" width="127" style="1" customWidth="1"/>
    <col min="3" max="3" width="10.6640625" style="1" customWidth="1"/>
    <col min="4" max="4" width="7.44140625" style="2" customWidth="1"/>
    <col min="5" max="5" width="16.5546875" style="1" customWidth="1"/>
    <col min="6" max="6" width="20.6640625" style="1" customWidth="1"/>
    <col min="7" max="16384" width="9.109375" style="1"/>
  </cols>
  <sheetData>
    <row r="1" spans="1:6" ht="69.599999999999994" customHeight="1" thickBot="1" x14ac:dyDescent="0.35">
      <c r="A1" s="46" t="s">
        <v>62</v>
      </c>
      <c r="B1" s="46"/>
      <c r="C1" s="46"/>
      <c r="D1" s="46"/>
      <c r="E1" s="46"/>
      <c r="F1" s="46"/>
    </row>
    <row r="2" spans="1:6" ht="28.8" customHeight="1" thickBot="1" x14ac:dyDescent="0.35">
      <c r="A2" s="3" t="s">
        <v>5</v>
      </c>
      <c r="B2" s="4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179.4" customHeight="1" x14ac:dyDescent="0.3">
      <c r="A3" s="8" t="s">
        <v>8</v>
      </c>
      <c r="B3" s="9" t="s">
        <v>22</v>
      </c>
      <c r="C3" s="10" t="s">
        <v>11</v>
      </c>
      <c r="D3" s="11">
        <v>9</v>
      </c>
      <c r="E3" s="12"/>
      <c r="F3" s="13">
        <f>ROUND(D3*E3,2)</f>
        <v>0</v>
      </c>
    </row>
    <row r="4" spans="1:6" ht="45.6" customHeight="1" x14ac:dyDescent="0.3">
      <c r="A4" s="14" t="s">
        <v>12</v>
      </c>
      <c r="B4" s="15" t="s">
        <v>20</v>
      </c>
      <c r="C4" s="16" t="s">
        <v>16</v>
      </c>
      <c r="D4" s="17">
        <f>365-62.5</f>
        <v>302.5</v>
      </c>
      <c r="E4" s="18"/>
      <c r="F4" s="19">
        <f t="shared" ref="F4:F6" si="0">ROUND(D4*E4,2)</f>
        <v>0</v>
      </c>
    </row>
    <row r="5" spans="1:6" ht="45.6" customHeight="1" x14ac:dyDescent="0.3">
      <c r="A5" s="14" t="s">
        <v>13</v>
      </c>
      <c r="B5" s="15" t="s">
        <v>19</v>
      </c>
      <c r="C5" s="16" t="s">
        <v>16</v>
      </c>
      <c r="D5" s="17">
        <v>303</v>
      </c>
      <c r="E5" s="18"/>
      <c r="F5" s="19">
        <f t="shared" si="0"/>
        <v>0</v>
      </c>
    </row>
    <row r="6" spans="1:6" ht="53.4" customHeight="1" x14ac:dyDescent="0.3">
      <c r="A6" s="30" t="s">
        <v>10</v>
      </c>
      <c r="B6" s="20" t="s">
        <v>21</v>
      </c>
      <c r="C6" s="21" t="s">
        <v>16</v>
      </c>
      <c r="D6" s="22">
        <v>303</v>
      </c>
      <c r="E6" s="18"/>
      <c r="F6" s="19">
        <f t="shared" si="0"/>
        <v>0</v>
      </c>
    </row>
    <row r="7" spans="1:6" ht="149.4" customHeight="1" x14ac:dyDescent="0.3">
      <c r="A7" s="30" t="s">
        <v>14</v>
      </c>
      <c r="B7" s="24" t="s">
        <v>23</v>
      </c>
      <c r="C7" s="25" t="s">
        <v>11</v>
      </c>
      <c r="D7" s="22">
        <v>1</v>
      </c>
      <c r="E7" s="26"/>
      <c r="F7" s="23">
        <f t="shared" ref="F7:F8" si="1">ROUND(D7*E7,2)</f>
        <v>0</v>
      </c>
    </row>
    <row r="8" spans="1:6" ht="156.6" customHeight="1" x14ac:dyDescent="0.3">
      <c r="A8" s="30" t="s">
        <v>15</v>
      </c>
      <c r="B8" s="24" t="s">
        <v>24</v>
      </c>
      <c r="C8" s="25" t="s">
        <v>11</v>
      </c>
      <c r="D8" s="22">
        <v>1</v>
      </c>
      <c r="E8" s="26"/>
      <c r="F8" s="23">
        <f t="shared" si="1"/>
        <v>0</v>
      </c>
    </row>
    <row r="9" spans="1:6" ht="21" customHeight="1" thickBot="1" x14ac:dyDescent="0.35">
      <c r="A9" s="47" t="s">
        <v>17</v>
      </c>
      <c r="B9" s="48"/>
      <c r="C9" s="48"/>
      <c r="D9" s="48"/>
      <c r="E9" s="49"/>
      <c r="F9" s="29">
        <f>ROUND(SUM(F3:F8),2)</f>
        <v>0</v>
      </c>
    </row>
    <row r="10" spans="1:6" ht="20.399999999999999" customHeight="1" thickBot="1" x14ac:dyDescent="0.35">
      <c r="A10" s="50" t="s">
        <v>18</v>
      </c>
      <c r="B10" s="51"/>
      <c r="C10" s="51"/>
      <c r="D10" s="51"/>
      <c r="E10" s="52"/>
      <c r="F10" s="27">
        <f>ROUND(F9*1.23-F9,2)</f>
        <v>0</v>
      </c>
    </row>
    <row r="11" spans="1:6" ht="21" customHeight="1" thickBot="1" x14ac:dyDescent="0.35">
      <c r="A11" s="53" t="s">
        <v>6</v>
      </c>
      <c r="B11" s="54"/>
      <c r="C11" s="54"/>
      <c r="D11" s="54"/>
      <c r="E11" s="55"/>
      <c r="F11" s="28">
        <f>ROUND(F10+F9,2)</f>
        <v>0</v>
      </c>
    </row>
    <row r="12" spans="1:6" ht="22.2" customHeight="1" x14ac:dyDescent="0.3">
      <c r="A12" s="56" t="s">
        <v>7</v>
      </c>
      <c r="B12" s="56"/>
      <c r="C12" s="56"/>
      <c r="D12" s="56"/>
      <c r="E12" s="56"/>
      <c r="F12" s="56"/>
    </row>
    <row r="13" spans="1:6" ht="408.6" customHeight="1" x14ac:dyDescent="0.3">
      <c r="A13" s="57" t="s">
        <v>66</v>
      </c>
      <c r="B13" s="57"/>
      <c r="C13" s="57"/>
      <c r="D13" s="57"/>
      <c r="E13" s="57"/>
      <c r="F13" s="57"/>
    </row>
    <row r="14" spans="1:6" ht="31.8" customHeight="1" x14ac:dyDescent="0.3">
      <c r="A14" s="57"/>
      <c r="B14" s="57"/>
      <c r="C14" s="57"/>
      <c r="D14" s="57"/>
      <c r="E14" s="57"/>
      <c r="F14" s="57"/>
    </row>
    <row r="15" spans="1:6" x14ac:dyDescent="0.3">
      <c r="C15" s="45" t="s">
        <v>25</v>
      </c>
      <c r="D15" s="45"/>
      <c r="E15" s="45"/>
      <c r="F15" s="45"/>
    </row>
    <row r="16" spans="1:6" x14ac:dyDescent="0.3">
      <c r="C16" s="45"/>
      <c r="D16" s="45"/>
      <c r="E16" s="45"/>
      <c r="F16" s="45"/>
    </row>
    <row r="17" spans="3:6" x14ac:dyDescent="0.3">
      <c r="C17" s="45"/>
      <c r="D17" s="45"/>
      <c r="E17" s="45"/>
      <c r="F17" s="45"/>
    </row>
    <row r="18" spans="3:6" x14ac:dyDescent="0.3">
      <c r="C18" s="45"/>
      <c r="D18" s="45"/>
      <c r="E18" s="45"/>
      <c r="F18" s="45"/>
    </row>
    <row r="19" spans="3:6" x14ac:dyDescent="0.3">
      <c r="C19" s="45"/>
      <c r="D19" s="45"/>
      <c r="E19" s="45"/>
      <c r="F19" s="45"/>
    </row>
    <row r="20" spans="3:6" ht="35.4" customHeight="1" x14ac:dyDescent="0.3">
      <c r="C20" s="45"/>
      <c r="D20" s="45"/>
      <c r="E20" s="45"/>
      <c r="F20" s="45"/>
    </row>
    <row r="21" spans="3:6" x14ac:dyDescent="0.3">
      <c r="C21" s="45" t="s">
        <v>9</v>
      </c>
      <c r="D21" s="45"/>
      <c r="E21" s="45"/>
      <c r="F21" s="45"/>
    </row>
  </sheetData>
  <mergeCells count="8">
    <mergeCell ref="C21:F21"/>
    <mergeCell ref="A1:F1"/>
    <mergeCell ref="A9:E9"/>
    <mergeCell ref="A10:E10"/>
    <mergeCell ref="A11:E11"/>
    <mergeCell ref="A12:F12"/>
    <mergeCell ref="A13:F14"/>
    <mergeCell ref="C15:F20"/>
  </mergeCells>
  <phoneticPr fontId="2" type="noConversion"/>
  <pageMargins left="0.25" right="0.25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64FED-08A5-4A96-8425-E519C2A1DB3A}">
  <sheetPr>
    <pageSetUpPr fitToPage="1"/>
  </sheetPr>
  <dimension ref="A1:L44"/>
  <sheetViews>
    <sheetView topLeftCell="A19" zoomScale="70" zoomScaleNormal="70" workbookViewId="0">
      <selection activeCell="S27" sqref="S27"/>
    </sheetView>
  </sheetViews>
  <sheetFormatPr defaultColWidth="9.109375" defaultRowHeight="14.4" x14ac:dyDescent="0.3"/>
  <cols>
    <col min="1" max="1" width="6" style="1" customWidth="1"/>
    <col min="2" max="2" width="106.77734375" style="37" customWidth="1"/>
    <col min="3" max="3" width="10.6640625" style="1" customWidth="1"/>
    <col min="4" max="4" width="7.44140625" style="2" customWidth="1"/>
    <col min="5" max="5" width="18.33203125" style="1" customWidth="1"/>
    <col min="6" max="6" width="24.109375" style="1" customWidth="1"/>
    <col min="7" max="7" width="5.88671875" style="1" customWidth="1"/>
    <col min="8" max="16384" width="9.109375" style="1"/>
  </cols>
  <sheetData>
    <row r="1" spans="1:6" ht="69.599999999999994" customHeight="1" thickBot="1" x14ac:dyDescent="0.35">
      <c r="A1" s="46" t="s">
        <v>61</v>
      </c>
      <c r="B1" s="46"/>
      <c r="C1" s="46"/>
      <c r="D1" s="46"/>
      <c r="E1" s="46"/>
      <c r="F1" s="46"/>
    </row>
    <row r="2" spans="1:6" ht="18" thickBot="1" x14ac:dyDescent="0.35">
      <c r="A2" s="3" t="s">
        <v>5</v>
      </c>
      <c r="B2" s="36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200.4" customHeight="1" x14ac:dyDescent="0.3">
      <c r="A3" s="8" t="s">
        <v>8</v>
      </c>
      <c r="B3" s="38" t="s">
        <v>26</v>
      </c>
      <c r="C3" s="31" t="s">
        <v>11</v>
      </c>
      <c r="D3" s="32">
        <v>1</v>
      </c>
      <c r="E3" s="33"/>
      <c r="F3" s="34">
        <f>ROUND(D3*E3,2)</f>
        <v>0</v>
      </c>
    </row>
    <row r="4" spans="1:6" ht="192.6" customHeight="1" x14ac:dyDescent="0.3">
      <c r="A4" s="30" t="s">
        <v>12</v>
      </c>
      <c r="B4" s="24" t="s">
        <v>27</v>
      </c>
      <c r="C4" s="21" t="s">
        <v>11</v>
      </c>
      <c r="D4" s="22">
        <v>1</v>
      </c>
      <c r="E4" s="18"/>
      <c r="F4" s="19">
        <f>ROUND(D4*E4,2)</f>
        <v>0</v>
      </c>
    </row>
    <row r="5" spans="1:6" ht="39" customHeight="1" x14ac:dyDescent="0.3">
      <c r="A5" s="30" t="s">
        <v>13</v>
      </c>
      <c r="B5" s="24" t="s">
        <v>28</v>
      </c>
      <c r="C5" s="21" t="s">
        <v>11</v>
      </c>
      <c r="D5" s="17">
        <v>1</v>
      </c>
      <c r="E5" s="35"/>
      <c r="F5" s="19">
        <f t="shared" ref="F5:F21" si="0">ROUND(D5*E5,2)</f>
        <v>0</v>
      </c>
    </row>
    <row r="6" spans="1:6" ht="167.4" customHeight="1" x14ac:dyDescent="0.3">
      <c r="A6" s="30" t="s">
        <v>10</v>
      </c>
      <c r="B6" s="24" t="s">
        <v>29</v>
      </c>
      <c r="C6" s="21" t="s">
        <v>11</v>
      </c>
      <c r="D6" s="17">
        <v>1</v>
      </c>
      <c r="E6" s="35"/>
      <c r="F6" s="19">
        <f t="shared" si="0"/>
        <v>0</v>
      </c>
    </row>
    <row r="7" spans="1:6" ht="171.6" customHeight="1" x14ac:dyDescent="0.3">
      <c r="A7" s="30" t="s">
        <v>14</v>
      </c>
      <c r="B7" s="24" t="s">
        <v>30</v>
      </c>
      <c r="C7" s="21" t="s">
        <v>11</v>
      </c>
      <c r="D7" s="17">
        <v>1</v>
      </c>
      <c r="E7" s="35"/>
      <c r="F7" s="19">
        <f t="shared" si="0"/>
        <v>0</v>
      </c>
    </row>
    <row r="8" spans="1:6" ht="183" customHeight="1" x14ac:dyDescent="0.3">
      <c r="A8" s="30" t="s">
        <v>15</v>
      </c>
      <c r="B8" s="24" t="s">
        <v>31</v>
      </c>
      <c r="C8" s="21" t="s">
        <v>11</v>
      </c>
      <c r="D8" s="17">
        <v>1</v>
      </c>
      <c r="E8" s="35"/>
      <c r="F8" s="19">
        <f t="shared" si="0"/>
        <v>0</v>
      </c>
    </row>
    <row r="9" spans="1:6" ht="167.4" customHeight="1" x14ac:dyDescent="0.3">
      <c r="A9" s="30" t="s">
        <v>32</v>
      </c>
      <c r="B9" s="24" t="s">
        <v>33</v>
      </c>
      <c r="C9" s="21" t="s">
        <v>11</v>
      </c>
      <c r="D9" s="17">
        <v>1</v>
      </c>
      <c r="E9" s="35"/>
      <c r="F9" s="19">
        <f t="shared" si="0"/>
        <v>0</v>
      </c>
    </row>
    <row r="10" spans="1:6" ht="202.8" customHeight="1" x14ac:dyDescent="0.3">
      <c r="A10" s="30" t="s">
        <v>34</v>
      </c>
      <c r="B10" s="24" t="s">
        <v>35</v>
      </c>
      <c r="C10" s="21" t="s">
        <v>11</v>
      </c>
      <c r="D10" s="17">
        <v>1</v>
      </c>
      <c r="E10" s="35"/>
      <c r="F10" s="19">
        <f t="shared" si="0"/>
        <v>0</v>
      </c>
    </row>
    <row r="11" spans="1:6" ht="191.4" customHeight="1" x14ac:dyDescent="0.3">
      <c r="A11" s="30" t="s">
        <v>56</v>
      </c>
      <c r="B11" s="24" t="s">
        <v>37</v>
      </c>
      <c r="C11" s="21" t="s">
        <v>11</v>
      </c>
      <c r="D11" s="17">
        <v>1</v>
      </c>
      <c r="E11" s="35"/>
      <c r="F11" s="19">
        <f t="shared" si="0"/>
        <v>0</v>
      </c>
    </row>
    <row r="12" spans="1:6" ht="189" customHeight="1" x14ac:dyDescent="0.3">
      <c r="A12" s="30" t="s">
        <v>36</v>
      </c>
      <c r="B12" s="24" t="s">
        <v>39</v>
      </c>
      <c r="C12" s="21" t="s">
        <v>11</v>
      </c>
      <c r="D12" s="17">
        <v>1</v>
      </c>
      <c r="E12" s="35"/>
      <c r="F12" s="19">
        <f t="shared" si="0"/>
        <v>0</v>
      </c>
    </row>
    <row r="13" spans="1:6" ht="190.8" customHeight="1" x14ac:dyDescent="0.3">
      <c r="A13" s="30" t="s">
        <v>38</v>
      </c>
      <c r="B13" s="24" t="s">
        <v>41</v>
      </c>
      <c r="C13" s="21" t="s">
        <v>11</v>
      </c>
      <c r="D13" s="17">
        <v>1</v>
      </c>
      <c r="E13" s="35"/>
      <c r="F13" s="19">
        <f t="shared" si="0"/>
        <v>0</v>
      </c>
    </row>
    <row r="14" spans="1:6" ht="189" customHeight="1" x14ac:dyDescent="0.3">
      <c r="A14" s="30" t="s">
        <v>40</v>
      </c>
      <c r="B14" s="24" t="s">
        <v>43</v>
      </c>
      <c r="C14" s="21" t="s">
        <v>11</v>
      </c>
      <c r="D14" s="17">
        <v>1</v>
      </c>
      <c r="E14" s="35"/>
      <c r="F14" s="19">
        <f t="shared" si="0"/>
        <v>0</v>
      </c>
    </row>
    <row r="15" spans="1:6" ht="185.4" customHeight="1" x14ac:dyDescent="0.3">
      <c r="A15" s="30" t="s">
        <v>42</v>
      </c>
      <c r="B15" s="24" t="s">
        <v>45</v>
      </c>
      <c r="C15" s="21" t="s">
        <v>11</v>
      </c>
      <c r="D15" s="17">
        <v>1</v>
      </c>
      <c r="E15" s="35"/>
      <c r="F15" s="19">
        <f t="shared" si="0"/>
        <v>0</v>
      </c>
    </row>
    <row r="16" spans="1:6" ht="39.6" customHeight="1" x14ac:dyDescent="0.3">
      <c r="A16" s="30" t="s">
        <v>57</v>
      </c>
      <c r="B16" s="24" t="s">
        <v>64</v>
      </c>
      <c r="C16" s="21" t="s">
        <v>11</v>
      </c>
      <c r="D16" s="17">
        <v>1</v>
      </c>
      <c r="E16" s="35"/>
      <c r="F16" s="19">
        <f t="shared" si="0"/>
        <v>0</v>
      </c>
    </row>
    <row r="17" spans="1:6" ht="50.4" customHeight="1" x14ac:dyDescent="0.3">
      <c r="A17" s="30" t="s">
        <v>44</v>
      </c>
      <c r="B17" s="24" t="s">
        <v>63</v>
      </c>
      <c r="C17" s="21" t="s">
        <v>11</v>
      </c>
      <c r="D17" s="17">
        <v>1</v>
      </c>
      <c r="E17" s="35"/>
      <c r="F17" s="19">
        <f t="shared" si="0"/>
        <v>0</v>
      </c>
    </row>
    <row r="18" spans="1:6" ht="185.4" customHeight="1" x14ac:dyDescent="0.3">
      <c r="A18" s="30" t="s">
        <v>46</v>
      </c>
      <c r="B18" s="24" t="s">
        <v>49</v>
      </c>
      <c r="C18" s="21" t="s">
        <v>11</v>
      </c>
      <c r="D18" s="17">
        <v>1</v>
      </c>
      <c r="E18" s="18"/>
      <c r="F18" s="19">
        <f t="shared" si="0"/>
        <v>0</v>
      </c>
    </row>
    <row r="19" spans="1:6" ht="192" customHeight="1" x14ac:dyDescent="0.3">
      <c r="A19" s="30" t="s">
        <v>47</v>
      </c>
      <c r="B19" s="24" t="s">
        <v>51</v>
      </c>
      <c r="C19" s="21" t="s">
        <v>11</v>
      </c>
      <c r="D19" s="17">
        <v>1</v>
      </c>
      <c r="E19" s="18"/>
      <c r="F19" s="19">
        <f t="shared" si="0"/>
        <v>0</v>
      </c>
    </row>
    <row r="20" spans="1:6" ht="184.8" customHeight="1" x14ac:dyDescent="0.3">
      <c r="A20" s="30" t="s">
        <v>48</v>
      </c>
      <c r="B20" s="24" t="s">
        <v>53</v>
      </c>
      <c r="C20" s="21" t="s">
        <v>11</v>
      </c>
      <c r="D20" s="17">
        <v>1</v>
      </c>
      <c r="E20" s="18"/>
      <c r="F20" s="19">
        <f t="shared" si="0"/>
        <v>0</v>
      </c>
    </row>
    <row r="21" spans="1:6" ht="163.80000000000001" customHeight="1" x14ac:dyDescent="0.3">
      <c r="A21" s="30" t="s">
        <v>50</v>
      </c>
      <c r="B21" s="20" t="s">
        <v>54</v>
      </c>
      <c r="C21" s="21" t="s">
        <v>11</v>
      </c>
      <c r="D21" s="17">
        <v>1</v>
      </c>
      <c r="E21" s="18"/>
      <c r="F21" s="19">
        <f t="shared" si="0"/>
        <v>0</v>
      </c>
    </row>
    <row r="22" spans="1:6" ht="39" customHeight="1" thickBot="1" x14ac:dyDescent="0.35">
      <c r="A22" s="39" t="s">
        <v>52</v>
      </c>
      <c r="B22" s="40" t="s">
        <v>55</v>
      </c>
      <c r="C22" s="41" t="s">
        <v>58</v>
      </c>
      <c r="D22" s="42">
        <v>510</v>
      </c>
      <c r="E22" s="43"/>
      <c r="F22" s="44">
        <f>ROUND(D22*E22,2)</f>
        <v>0</v>
      </c>
    </row>
    <row r="23" spans="1:6" ht="18" thickBot="1" x14ac:dyDescent="0.35">
      <c r="A23" s="47" t="s">
        <v>17</v>
      </c>
      <c r="B23" s="48"/>
      <c r="C23" s="48"/>
      <c r="D23" s="48"/>
      <c r="E23" s="49"/>
      <c r="F23" s="29">
        <f>ROUND(SUM(F4:F22),2)</f>
        <v>0</v>
      </c>
    </row>
    <row r="24" spans="1:6" ht="18" thickBot="1" x14ac:dyDescent="0.35">
      <c r="A24" s="50" t="s">
        <v>18</v>
      </c>
      <c r="B24" s="51"/>
      <c r="C24" s="51"/>
      <c r="D24" s="51"/>
      <c r="E24" s="52"/>
      <c r="F24" s="27">
        <f>ROUND(F23*1.23-F23,2)</f>
        <v>0</v>
      </c>
    </row>
    <row r="25" spans="1:6" ht="18" thickBot="1" x14ac:dyDescent="0.35">
      <c r="A25" s="53" t="s">
        <v>6</v>
      </c>
      <c r="B25" s="54"/>
      <c r="C25" s="54"/>
      <c r="D25" s="54"/>
      <c r="E25" s="55"/>
      <c r="F25" s="28">
        <f>ROUND(F24+F23,2)</f>
        <v>0</v>
      </c>
    </row>
    <row r="26" spans="1:6" ht="17.399999999999999" x14ac:dyDescent="0.3">
      <c r="A26" s="56" t="s">
        <v>7</v>
      </c>
      <c r="B26" s="56"/>
      <c r="C26" s="56"/>
      <c r="D26" s="56"/>
      <c r="E26" s="56"/>
      <c r="F26" s="56"/>
    </row>
    <row r="27" spans="1:6" ht="214.2" customHeight="1" x14ac:dyDescent="0.3">
      <c r="A27" s="57" t="s">
        <v>65</v>
      </c>
      <c r="B27" s="57"/>
      <c r="C27" s="57"/>
      <c r="D27" s="57"/>
      <c r="E27" s="57"/>
      <c r="F27" s="57"/>
    </row>
    <row r="28" spans="1:6" ht="14.4" customHeight="1" x14ac:dyDescent="0.3">
      <c r="A28" s="57"/>
      <c r="B28" s="57"/>
      <c r="C28" s="57"/>
      <c r="D28" s="57"/>
      <c r="E28" s="57"/>
      <c r="F28" s="57"/>
    </row>
    <row r="29" spans="1:6" x14ac:dyDescent="0.3">
      <c r="A29" s="57"/>
      <c r="B29" s="57"/>
      <c r="C29" s="57"/>
      <c r="D29" s="57"/>
      <c r="E29" s="57"/>
      <c r="F29" s="57"/>
    </row>
    <row r="30" spans="1:6" x14ac:dyDescent="0.3">
      <c r="A30" s="57"/>
      <c r="B30" s="57"/>
      <c r="C30" s="57"/>
      <c r="D30" s="57"/>
      <c r="E30" s="57"/>
      <c r="F30" s="57"/>
    </row>
    <row r="31" spans="1:6" x14ac:dyDescent="0.3">
      <c r="A31" s="57"/>
      <c r="B31" s="57"/>
      <c r="C31" s="57"/>
      <c r="D31" s="57"/>
      <c r="E31" s="57"/>
      <c r="F31" s="57"/>
    </row>
    <row r="32" spans="1:6" x14ac:dyDescent="0.3">
      <c r="A32" s="57"/>
      <c r="B32" s="57"/>
      <c r="C32" s="57"/>
      <c r="D32" s="57"/>
      <c r="E32" s="57"/>
      <c r="F32" s="57"/>
    </row>
    <row r="33" spans="1:12" x14ac:dyDescent="0.3">
      <c r="A33" s="57"/>
      <c r="B33" s="57"/>
      <c r="C33" s="57"/>
      <c r="D33" s="57"/>
      <c r="E33" s="57"/>
      <c r="F33" s="57"/>
    </row>
    <row r="34" spans="1:12" ht="231.6" customHeight="1" x14ac:dyDescent="0.3">
      <c r="A34" s="57"/>
      <c r="B34" s="57"/>
      <c r="C34" s="57"/>
      <c r="D34" s="57"/>
      <c r="E34" s="57"/>
      <c r="F34" s="57"/>
    </row>
    <row r="35" spans="1:12" x14ac:dyDescent="0.3">
      <c r="C35" s="45" t="s">
        <v>59</v>
      </c>
      <c r="D35" s="45"/>
      <c r="E35" s="45"/>
      <c r="F35" s="45"/>
    </row>
    <row r="36" spans="1:12" x14ac:dyDescent="0.3">
      <c r="C36" s="45"/>
      <c r="D36" s="45"/>
      <c r="E36" s="45"/>
      <c r="F36" s="45"/>
    </row>
    <row r="37" spans="1:12" x14ac:dyDescent="0.3">
      <c r="C37" s="45"/>
      <c r="D37" s="45"/>
      <c r="E37" s="45"/>
      <c r="F37" s="45"/>
    </row>
    <row r="38" spans="1:12" x14ac:dyDescent="0.3">
      <c r="C38" s="45"/>
      <c r="D38" s="45"/>
      <c r="E38" s="45"/>
      <c r="F38" s="45"/>
    </row>
    <row r="39" spans="1:12" x14ac:dyDescent="0.3">
      <c r="C39" s="45"/>
      <c r="D39" s="45"/>
      <c r="E39" s="45"/>
      <c r="F39" s="45"/>
      <c r="L39" s="1" t="s">
        <v>60</v>
      </c>
    </row>
    <row r="40" spans="1:12" x14ac:dyDescent="0.3">
      <c r="C40" s="45"/>
      <c r="D40" s="45"/>
      <c r="E40" s="45"/>
      <c r="F40" s="45"/>
    </row>
    <row r="41" spans="1:12" x14ac:dyDescent="0.3">
      <c r="C41" s="45"/>
      <c r="D41" s="45"/>
      <c r="E41" s="45"/>
      <c r="F41" s="45"/>
    </row>
    <row r="42" spans="1:12" x14ac:dyDescent="0.3">
      <c r="C42" s="45"/>
      <c r="D42" s="45"/>
      <c r="E42" s="45"/>
      <c r="F42" s="45"/>
    </row>
    <row r="43" spans="1:12" x14ac:dyDescent="0.3">
      <c r="C43" s="45"/>
      <c r="D43" s="45"/>
      <c r="E43" s="45"/>
      <c r="F43" s="45"/>
    </row>
    <row r="44" spans="1:12" x14ac:dyDescent="0.3">
      <c r="C44" s="58" t="s">
        <v>9</v>
      </c>
      <c r="D44" s="58"/>
      <c r="E44" s="58"/>
      <c r="F44" s="58"/>
    </row>
  </sheetData>
  <mergeCells count="8">
    <mergeCell ref="A27:F34"/>
    <mergeCell ref="C35:F43"/>
    <mergeCell ref="C44:F44"/>
    <mergeCell ref="A1:F1"/>
    <mergeCell ref="A23:E23"/>
    <mergeCell ref="A24:E24"/>
    <mergeCell ref="A25:E25"/>
    <mergeCell ref="A26:F26"/>
  </mergeCells>
  <phoneticPr fontId="2" type="noConversion"/>
  <pageMargins left="0.25" right="0.25" top="0.75" bottom="0.75" header="0.3" footer="0.3"/>
  <pageSetup paperSize="9" scale="58" fitToHeight="0" orientation="portrait" r:id="rId1"/>
  <rowBreaks count="1" manualBreakCount="1">
    <brk id="32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CZ. I - RCO</vt:lpstr>
      <vt:lpstr>CZ. II - RCO</vt:lpstr>
      <vt:lpstr>'CZ. I - RCO'!Obszar_wydruku</vt:lpstr>
      <vt:lpstr>'CZ. II - RCO'!Obszar_wydruku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Rumiński Michał</cp:lastModifiedBy>
  <cp:lastPrinted>2025-07-16T10:57:13Z</cp:lastPrinted>
  <dcterms:created xsi:type="dcterms:W3CDTF">2016-04-06T09:49:35Z</dcterms:created>
  <dcterms:modified xsi:type="dcterms:W3CDTF">2025-07-16T10:57:52Z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