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\\zrkfile\ZRK\NRR\NRRd\2. ZIELONA GÓRA\1. UMOWY UTRZYMANIOWE\Rok 2025\MPK 25 02 241 - wymiana nawierzchni na linii 363\Podwykonawstwo\2. Roboty torowe\"/>
    </mc:Choice>
  </mc:AlternateContent>
  <xr:revisionPtr revIDLastSave="0" documentId="13_ncr:1_{183C7876-6C0B-4B13-A1B0-EF844C759981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Arkusz1" sheetId="1" r:id="rId1"/>
    <sheet name="6700066686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2" l="1"/>
  <c r="F14" i="2"/>
  <c r="F20" i="2" s="1"/>
  <c r="F21" i="2" s="1"/>
  <c r="F22" i="2" s="1"/>
  <c r="F15" i="2"/>
  <c r="F16" i="2"/>
  <c r="F17" i="2"/>
  <c r="F18" i="2"/>
  <c r="F19" i="2"/>
  <c r="F12" i="2"/>
  <c r="F9" i="2"/>
  <c r="F3" i="2"/>
  <c r="F4" i="2"/>
  <c r="F5" i="2"/>
  <c r="F6" i="2"/>
  <c r="F7" i="2"/>
  <c r="F8" i="2"/>
  <c r="F18" i="1"/>
  <c r="F19" i="1" s="1"/>
  <c r="F20" i="1" s="1"/>
</calcChain>
</file>

<file path=xl/sharedStrings.xml><?xml version="1.0" encoding="utf-8"?>
<sst xmlns="http://schemas.openxmlformats.org/spreadsheetml/2006/main" count="84" uniqueCount="53">
  <si>
    <t xml:space="preserve">Rodzaj Robót </t>
  </si>
  <si>
    <t xml:space="preserve">Jedn. </t>
  </si>
  <si>
    <t>Ilość</t>
  </si>
  <si>
    <t>Cena jedn.</t>
  </si>
  <si>
    <t>Wartość</t>
  </si>
  <si>
    <t>L.p</t>
  </si>
  <si>
    <t>Podatek Vat</t>
  </si>
  <si>
    <t>SUMA netto</t>
  </si>
  <si>
    <t>SUMA brutto</t>
  </si>
  <si>
    <t>Warunki wykonania zadania:</t>
  </si>
  <si>
    <t>mb</t>
  </si>
  <si>
    <t>m2</t>
  </si>
  <si>
    <t>kpl</t>
  </si>
  <si>
    <t>Demontaż płyt przejazdowych MU</t>
  </si>
  <si>
    <t>Opracowanie, uzgodnienie i wdrożenie projektu tymczasowej i docelowej organizacji ruchu</t>
  </si>
  <si>
    <t>Zabudowa nawierzchni przejazdu typu MU tor nr 1 i 2</t>
  </si>
  <si>
    <t>szt</t>
  </si>
  <si>
    <t>Demontaż starej podbudowy i nawierzchni na dojazdach</t>
  </si>
  <si>
    <t>Zabudowa nowej podbudowy i nawierzchni bitumicznej na dojazdach zgodnie z rozporządzeniem</t>
  </si>
  <si>
    <t>Odtworzenie oznakowania poziomego i pionowego na remontowanych dojazdach do przejazdu zgodnie z projektem Stałej Organizacji Ruchu</t>
  </si>
  <si>
    <t>Wykonanie dokumentacji projektowej niezbędnej do prawidłowego wykonania wszystkich robót budowlanych, uzyskania dla niej wszystkich wymaganych opinii, uzgodnień, dopuszczeń, warunków, niezbędnych do realizacji przedmiotu zamówienia.</t>
  </si>
  <si>
    <t>Dokumentacja powykonawcza, operat kolaudacyjny, dokumentacja geodezyjna</t>
  </si>
  <si>
    <t xml:space="preserve">Demontaż toru, wybieranie podsypki na długości 30 m tor nr 1 i 2 z odwiezieniem materiałów z rozbiórki </t>
  </si>
  <si>
    <t>Zabudowa warstwy ochronnej z niesortu, geowłóknina, podsypki tłuczniowej ( bazalt ), podkładów PS94/60E1/SB  na długości 30 m tor nr 1 i 2</t>
  </si>
  <si>
    <t>Wykonanie odwodnienia opaskowego wraz z montażem studni chłonnych wg. odrębnego opracowania</t>
  </si>
  <si>
    <t>Spoiny termitowe 49E1</t>
  </si>
  <si>
    <t>Spoiny termitowe przejściowe 49/60E1</t>
  </si>
  <si>
    <t>szt.</t>
  </si>
  <si>
    <t>Demontaż i zabudowa szyn 49E1</t>
  </si>
  <si>
    <t>Rozebranie i ponowna zabudowa istniejącego chodnika do przejazdu</t>
  </si>
  <si>
    <t>Rozbicie Ceny Ofertowej - Naprawa bierząca przejazdu lk 203 tor nr1 i 2 w km 295,362</t>
  </si>
  <si>
    <t>1. Materiały: szyny (będą dostarczone do miejsca robót) przejazd MU, podkłady i przytwierdzenia (będą dostarczone do miejsca robót, potrzebny rozładunek z samochodu), tłuczeń (będzie dostarczony w wagonach typu Talbot lub do odbioru z st. Zbąszynek lub st. Świebodzin), niesort (do odbioru z st. Zbąszynek lub Świebodzin), 
2. Utylizacja wysiewki i nawierzchni asfaltowej przez Podwykonawcę.
3. Termin realizacji robót obejmuje całość zadania, w tym podbijanie rozjazdu, spawanie szyn, wyłączenie i załączenie napięcia w sieci trakcyjnej i czynności odbiorowe.
4. Termin zamknięć torowych  27 - 31.07.2025 r., 01 - 06.08.2025 r.</t>
  </si>
  <si>
    <t>t</t>
  </si>
  <si>
    <t>kmt</t>
  </si>
  <si>
    <t>Ciągła wymiana szyn 49 na 60 E1 z wykonaniem toru bezstykowego w km 74,810 - 75,620 ; 79,627 - 79,654; 79,693 - 79,969</t>
  </si>
  <si>
    <t>kpl.</t>
  </si>
  <si>
    <t>72,716 - wymiana 1szt  podkład drewniany na betonowy</t>
  </si>
  <si>
    <t xml:space="preserve">St. Goraj - demontaż krawędzi peronowej nr 1 w tym 1 szt. </t>
  </si>
  <si>
    <t>m</t>
  </si>
  <si>
    <t xml:space="preserve">Wykonanie na całym odcinku oprysków chemicznych oraz usunięcie odrostów krzewów w skrajni taboru </t>
  </si>
  <si>
    <t xml:space="preserve">Odnowienie trójkątów widoczności dla vmax 20km/h </t>
  </si>
  <si>
    <t>Utylizacja podkładów betonowych tor nr 1 na długości 1225mt ( w tym 6m toru w przejezdzie oraz 60 m toru na strefach przejściowych)</t>
  </si>
  <si>
    <t>Ciągła wymiana podkładów betonowych w torze nr 1 km 71,900 - 72,000 od km 71,900-72,000 - podkłady betonowe 167 szt</t>
  </si>
  <si>
    <t>Ciągła wymiana podkładów betonowych w torze nr 1 km 74,810 - 75,620 - podkłady betomnowe 1350 szt</t>
  </si>
  <si>
    <t>Ciągła wymiana podkładów betonowych w torze nr 1 - 79,627 - 79,660 - 79,969 - podkłady betonowe 525 szt.</t>
  </si>
  <si>
    <t>Uzupełnienie tłucznia i ostateczne oprofilowywanie podsypki: 
tor nr 1 - 1,500km</t>
  </si>
  <si>
    <t>Zabudowa szyn przejściowych 2 tokach km 74,804 - 74,810; 75,620 - 75,626; 79,621 - 79,627; 79,654 - 79,660; 79,687 - 79,693; 79,969 - 79, 975</t>
  </si>
  <si>
    <t>72,225-72,250 ; 73,050-73,050 ; 77,315- 77,330 uzupełnienie tłucznia od czół podkładów (stabilizacja toru bezstykowego)</t>
  </si>
  <si>
    <t>1. Materiały: szyny (będą dostarczone do miejsca robót) przejazd MU, podkłady i przytwierdzenia (będą do odbioru z st. Skwierzyna, potrzebny rozładunek z samochodu), tłuczeń (będzie dostarczony w wagonach typu Talbot lub do odbioru ze st. Skwierzyna, Międzyrzecz), niesort (do odbioru z st. Skwierzyna), 
2. Utylizacja wysiewki i nawierzchni asfaltowej przez Podwykonawcę.
3. Termin realizacji robót obejmuje całość zadania, w tym podbijanie toru, spawanie szyn,  i czynności odbiorowe.
4. Termin zamknięć torowych do 30.09.2025 r.</t>
  </si>
  <si>
    <t>Rozbicie Ceny Ofertowej - Naprawa bieżąca toru nr 1 na linii 363 odcinek Wierzbno - Przytoczna</t>
  </si>
  <si>
    <t xml:space="preserve">Zabezpieczenie na całym odcinku słupów w słabym stanie technicznym w tym w km 72,802 - 2 szt słupy teletechniczne drewniane wchodzące w skrajnie (prostowanie </t>
  </si>
  <si>
    <t>Naprawa przejazdu w km. 74,991 (zmiana nawierzchni z płyt CBP (2 kpl) na przejazd MU szer. 6m) wraz z opracowaniem i wdrożeniem tymczasowj organizacji ruchu na czas robót</t>
  </si>
  <si>
    <t>Obsługa geodezyjna zadania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</si>
</sst>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8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1"/>
      <name val="Calibri"/>
      <family val="2"/>
      <charset val="238"/>
      <scheme val="minor"/>
    </font>
    <font>
      <sz val="1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Alignment="1">
      <alignment wrapText="1"/>
    </xf>
    <xf numFmtId="0" fontId="0" fillId="2" borderId="1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164" fontId="3" fillId="0" borderId="6" xfId="0" applyNumberFormat="1" applyFont="1" applyBorder="1" applyAlignment="1">
      <alignment horizontal="center" wrapText="1"/>
    </xf>
    <xf numFmtId="0" fontId="0" fillId="3" borderId="10" xfId="0" applyFill="1" applyBorder="1" applyAlignment="1">
      <alignment horizontal="center" vertical="center" wrapText="1"/>
    </xf>
    <xf numFmtId="164" fontId="0" fillId="3" borderId="10" xfId="0" applyNumberForma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left" vertical="center" wrapText="1"/>
    </xf>
    <xf numFmtId="164" fontId="3" fillId="0" borderId="13" xfId="0" applyNumberFormat="1" applyFont="1" applyBorder="1" applyAlignment="1">
      <alignment horizontal="center" wrapText="1"/>
    </xf>
    <xf numFmtId="3" fontId="0" fillId="3" borderId="10" xfId="0" applyNumberFormat="1" applyFill="1" applyBorder="1" applyAlignment="1">
      <alignment horizontal="center" vertical="center" wrapText="1"/>
    </xf>
    <xf numFmtId="3" fontId="6" fillId="3" borderId="10" xfId="0" applyNumberFormat="1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left" vertical="center" wrapText="1"/>
    </xf>
    <xf numFmtId="0" fontId="6" fillId="3" borderId="10" xfId="0" applyFont="1" applyFill="1" applyBorder="1" applyAlignment="1">
      <alignment horizontal="center" vertical="center" wrapText="1"/>
    </xf>
    <xf numFmtId="164" fontId="6" fillId="3" borderId="10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3" fontId="6" fillId="3" borderId="17" xfId="0" applyNumberFormat="1" applyFont="1" applyFill="1" applyBorder="1" applyAlignment="1">
      <alignment horizontal="center" vertical="center" wrapText="1"/>
    </xf>
    <xf numFmtId="164" fontId="6" fillId="3" borderId="18" xfId="0" applyNumberFormat="1" applyFont="1" applyFill="1" applyBorder="1" applyAlignment="1">
      <alignment horizontal="center" vertical="center" wrapText="1"/>
    </xf>
    <xf numFmtId="3" fontId="0" fillId="3" borderId="23" xfId="0" applyNumberFormat="1" applyFill="1" applyBorder="1" applyAlignment="1">
      <alignment horizontal="center" vertical="center" wrapText="1"/>
    </xf>
    <xf numFmtId="0" fontId="5" fillId="0" borderId="24" xfId="0" applyFont="1" applyBorder="1" applyAlignment="1">
      <alignment horizontal="left" vertical="center" wrapText="1"/>
    </xf>
    <xf numFmtId="0" fontId="0" fillId="3" borderId="24" xfId="0" applyFill="1" applyBorder="1" applyAlignment="1">
      <alignment horizontal="center" vertical="center" wrapText="1"/>
    </xf>
    <xf numFmtId="164" fontId="0" fillId="3" borderId="24" xfId="0" applyNumberFormat="1" applyFill="1" applyBorder="1" applyAlignment="1">
      <alignment horizontal="center" vertical="center" wrapText="1"/>
    </xf>
    <xf numFmtId="164" fontId="6" fillId="3" borderId="25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12" xfId="0" applyFont="1" applyBorder="1" applyAlignment="1">
      <alignment horizontal="right" wrapText="1"/>
    </xf>
    <xf numFmtId="0" fontId="3" fillId="0" borderId="11" xfId="0" applyFont="1" applyBorder="1" applyAlignment="1">
      <alignment horizontal="right" wrapText="1"/>
    </xf>
    <xf numFmtId="0" fontId="0" fillId="0" borderId="0" xfId="0" applyAlignment="1">
      <alignment horizontal="left" vertical="center" wrapText="1"/>
    </xf>
    <xf numFmtId="0" fontId="3" fillId="0" borderId="7" xfId="0" applyFont="1" applyBorder="1" applyAlignment="1">
      <alignment horizontal="right" wrapText="1"/>
    </xf>
    <xf numFmtId="0" fontId="3" fillId="0" borderId="8" xfId="0" applyFont="1" applyBorder="1" applyAlignment="1">
      <alignment horizontal="right" wrapText="1"/>
    </xf>
    <xf numFmtId="0" fontId="3" fillId="0" borderId="9" xfId="0" applyFont="1" applyBorder="1" applyAlignment="1">
      <alignment horizontal="right" wrapText="1"/>
    </xf>
    <xf numFmtId="0" fontId="6" fillId="3" borderId="14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164" fontId="6" fillId="3" borderId="20" xfId="0" applyNumberFormat="1" applyFont="1" applyFill="1" applyBorder="1" applyAlignment="1">
      <alignment horizontal="center" vertical="center" wrapText="1"/>
    </xf>
    <xf numFmtId="164" fontId="6" fillId="3" borderId="22" xfId="0" applyNumberFormat="1" applyFont="1" applyFill="1" applyBorder="1" applyAlignment="1">
      <alignment horizontal="center" vertical="center" wrapText="1"/>
    </xf>
    <xf numFmtId="164" fontId="6" fillId="3" borderId="14" xfId="0" applyNumberFormat="1" applyFont="1" applyFill="1" applyBorder="1" applyAlignment="1">
      <alignment horizontal="center" vertical="center" wrapText="1"/>
    </xf>
    <xf numFmtId="164" fontId="6" fillId="3" borderId="16" xfId="0" applyNumberFormat="1" applyFont="1" applyFill="1" applyBorder="1" applyAlignment="1">
      <alignment horizontal="center" vertical="center" wrapText="1"/>
    </xf>
    <xf numFmtId="0" fontId="7" fillId="0" borderId="14" xfId="0" applyFont="1" applyBorder="1" applyAlignment="1">
      <alignment horizontal="left" vertical="center" wrapText="1"/>
    </xf>
    <xf numFmtId="0" fontId="7" fillId="0" borderId="16" xfId="0" applyFont="1" applyBorder="1" applyAlignment="1">
      <alignment horizontal="left" vertical="center" wrapText="1"/>
    </xf>
    <xf numFmtId="0" fontId="7" fillId="0" borderId="15" xfId="0" applyFont="1" applyBorder="1" applyAlignment="1">
      <alignment horizontal="left" vertical="center" wrapText="1"/>
    </xf>
    <xf numFmtId="3" fontId="6" fillId="3" borderId="19" xfId="0" applyNumberFormat="1" applyFont="1" applyFill="1" applyBorder="1" applyAlignment="1">
      <alignment horizontal="center" vertical="center" wrapText="1"/>
    </xf>
    <xf numFmtId="3" fontId="6" fillId="3" borderId="21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3"/>
  <sheetViews>
    <sheetView workbookViewId="0">
      <selection activeCell="B16" sqref="B16"/>
    </sheetView>
  </sheetViews>
  <sheetFormatPr defaultColWidth="9.109375" defaultRowHeight="14.4" x14ac:dyDescent="0.3"/>
  <cols>
    <col min="1" max="1" width="5.88671875" style="1" bestFit="1" customWidth="1"/>
    <col min="2" max="2" width="77.88671875" style="1" customWidth="1"/>
    <col min="3" max="3" width="10.6640625" style="1" customWidth="1"/>
    <col min="4" max="4" width="7.44140625" style="1" customWidth="1"/>
    <col min="5" max="5" width="12.5546875" style="1" customWidth="1"/>
    <col min="6" max="6" width="16.6640625" style="1" customWidth="1"/>
    <col min="7" max="16384" width="9.109375" style="1"/>
  </cols>
  <sheetData>
    <row r="1" spans="1:6" ht="16.2" thickBot="1" x14ac:dyDescent="0.35">
      <c r="A1" s="26" t="s">
        <v>30</v>
      </c>
      <c r="B1" s="27"/>
      <c r="C1" s="27"/>
      <c r="D1" s="27"/>
      <c r="E1" s="27"/>
      <c r="F1" s="27"/>
    </row>
    <row r="2" spans="1:6" x14ac:dyDescent="0.3">
      <c r="A2" s="5" t="s">
        <v>5</v>
      </c>
      <c r="B2" s="6" t="s">
        <v>0</v>
      </c>
      <c r="C2" s="2" t="s">
        <v>1</v>
      </c>
      <c r="D2" s="3" t="s">
        <v>2</v>
      </c>
      <c r="E2" s="4" t="s">
        <v>3</v>
      </c>
      <c r="F2" s="6" t="s">
        <v>4</v>
      </c>
    </row>
    <row r="3" spans="1:6" s="17" customFormat="1" ht="27.6" x14ac:dyDescent="0.3">
      <c r="A3" s="13">
        <v>1</v>
      </c>
      <c r="B3" s="14" t="s">
        <v>14</v>
      </c>
      <c r="C3" s="15" t="s">
        <v>12</v>
      </c>
      <c r="D3" s="15">
        <v>1</v>
      </c>
      <c r="E3" s="16"/>
      <c r="F3" s="16"/>
    </row>
    <row r="4" spans="1:6" s="17" customFormat="1" ht="55.2" x14ac:dyDescent="0.3">
      <c r="A4" s="13">
        <v>2</v>
      </c>
      <c r="B4" s="14" t="s">
        <v>20</v>
      </c>
      <c r="C4" s="15" t="s">
        <v>12</v>
      </c>
      <c r="D4" s="15">
        <v>1</v>
      </c>
      <c r="E4" s="16"/>
      <c r="F4" s="16"/>
    </row>
    <row r="5" spans="1:6" s="17" customFormat="1" x14ac:dyDescent="0.3">
      <c r="A5" s="13">
        <v>3</v>
      </c>
      <c r="B5" s="14" t="s">
        <v>13</v>
      </c>
      <c r="C5" s="15" t="s">
        <v>11</v>
      </c>
      <c r="D5" s="15">
        <v>72</v>
      </c>
      <c r="E5" s="16"/>
      <c r="F5" s="16"/>
    </row>
    <row r="6" spans="1:6" s="17" customFormat="1" ht="27.6" x14ac:dyDescent="0.3">
      <c r="A6" s="13">
        <v>4</v>
      </c>
      <c r="B6" s="14" t="s">
        <v>22</v>
      </c>
      <c r="C6" s="15" t="s">
        <v>10</v>
      </c>
      <c r="D6" s="15">
        <v>60</v>
      </c>
      <c r="E6" s="16"/>
      <c r="F6" s="16"/>
    </row>
    <row r="7" spans="1:6" s="17" customFormat="1" ht="27.6" x14ac:dyDescent="0.3">
      <c r="A7" s="13">
        <v>5</v>
      </c>
      <c r="B7" s="14" t="s">
        <v>23</v>
      </c>
      <c r="C7" s="15" t="s">
        <v>10</v>
      </c>
      <c r="D7" s="15">
        <v>60</v>
      </c>
      <c r="E7" s="16"/>
      <c r="F7" s="16"/>
    </row>
    <row r="8" spans="1:6" s="17" customFormat="1" x14ac:dyDescent="0.3">
      <c r="A8" s="13">
        <v>6</v>
      </c>
      <c r="B8" s="14" t="s">
        <v>15</v>
      </c>
      <c r="C8" s="15" t="s">
        <v>12</v>
      </c>
      <c r="D8" s="15">
        <v>2</v>
      </c>
      <c r="E8" s="16"/>
      <c r="F8" s="16"/>
    </row>
    <row r="9" spans="1:6" s="17" customFormat="1" x14ac:dyDescent="0.3">
      <c r="A9" s="13">
        <v>7</v>
      </c>
      <c r="B9" s="14" t="s">
        <v>28</v>
      </c>
      <c r="C9" s="15" t="s">
        <v>10</v>
      </c>
      <c r="D9" s="15">
        <v>24</v>
      </c>
      <c r="E9" s="16"/>
      <c r="F9" s="16"/>
    </row>
    <row r="10" spans="1:6" s="17" customFormat="1" ht="27.6" x14ac:dyDescent="0.3">
      <c r="A10" s="13">
        <v>8</v>
      </c>
      <c r="B10" s="14" t="s">
        <v>24</v>
      </c>
      <c r="C10" s="15" t="s">
        <v>12</v>
      </c>
      <c r="D10" s="15">
        <v>1</v>
      </c>
      <c r="E10" s="16"/>
      <c r="F10" s="16"/>
    </row>
    <row r="11" spans="1:6" s="17" customFormat="1" x14ac:dyDescent="0.3">
      <c r="A11" s="13">
        <v>9</v>
      </c>
      <c r="B11" s="14" t="s">
        <v>25</v>
      </c>
      <c r="C11" s="15" t="s">
        <v>16</v>
      </c>
      <c r="D11" s="15">
        <v>4</v>
      </c>
      <c r="E11" s="16"/>
      <c r="F11" s="16"/>
    </row>
    <row r="12" spans="1:6" s="17" customFormat="1" x14ac:dyDescent="0.3">
      <c r="A12" s="13">
        <v>10</v>
      </c>
      <c r="B12" s="14" t="s">
        <v>26</v>
      </c>
      <c r="C12" s="15" t="s">
        <v>27</v>
      </c>
      <c r="D12" s="15">
        <v>4</v>
      </c>
      <c r="E12" s="16"/>
      <c r="F12" s="16"/>
    </row>
    <row r="13" spans="1:6" s="17" customFormat="1" x14ac:dyDescent="0.3">
      <c r="A13" s="13">
        <v>11</v>
      </c>
      <c r="B13" s="14" t="s">
        <v>17</v>
      </c>
      <c r="C13" s="15" t="s">
        <v>11</v>
      </c>
      <c r="D13" s="15">
        <v>73</v>
      </c>
      <c r="E13" s="16"/>
      <c r="F13" s="16"/>
    </row>
    <row r="14" spans="1:6" s="17" customFormat="1" ht="27.6" x14ac:dyDescent="0.3">
      <c r="A14" s="13">
        <v>12</v>
      </c>
      <c r="B14" s="14" t="s">
        <v>18</v>
      </c>
      <c r="C14" s="15" t="s">
        <v>11</v>
      </c>
      <c r="D14" s="15">
        <v>73</v>
      </c>
      <c r="E14" s="16"/>
      <c r="F14" s="16"/>
    </row>
    <row r="15" spans="1:6" s="17" customFormat="1" x14ac:dyDescent="0.3">
      <c r="A15" s="13">
        <v>13</v>
      </c>
      <c r="B15" s="14" t="s">
        <v>29</v>
      </c>
      <c r="C15" s="15" t="s">
        <v>11</v>
      </c>
      <c r="D15" s="15">
        <v>3</v>
      </c>
      <c r="E15" s="16"/>
      <c r="F15" s="16"/>
    </row>
    <row r="16" spans="1:6" ht="27.6" x14ac:dyDescent="0.3">
      <c r="A16" s="12">
        <v>14</v>
      </c>
      <c r="B16" s="10" t="s">
        <v>19</v>
      </c>
      <c r="C16" s="8" t="s">
        <v>12</v>
      </c>
      <c r="D16" s="8">
        <v>1</v>
      </c>
      <c r="E16" s="9"/>
      <c r="F16" s="9"/>
    </row>
    <row r="17" spans="1:6" x14ac:dyDescent="0.3">
      <c r="A17" s="12">
        <v>15</v>
      </c>
      <c r="B17" s="10" t="s">
        <v>21</v>
      </c>
      <c r="C17" s="8" t="s">
        <v>12</v>
      </c>
      <c r="D17" s="8">
        <v>1</v>
      </c>
      <c r="E17" s="9"/>
      <c r="F17" s="9"/>
    </row>
    <row r="18" spans="1:6" ht="15" thickBot="1" x14ac:dyDescent="0.35">
      <c r="A18" s="28" t="s">
        <v>7</v>
      </c>
      <c r="B18" s="29"/>
      <c r="C18" s="29"/>
      <c r="D18" s="29"/>
      <c r="E18" s="29"/>
      <c r="F18" s="11">
        <f>SUM(F10:F10)</f>
        <v>0</v>
      </c>
    </row>
    <row r="19" spans="1:6" ht="15" thickBot="1" x14ac:dyDescent="0.35">
      <c r="A19" s="31" t="s">
        <v>6</v>
      </c>
      <c r="B19" s="32"/>
      <c r="C19" s="32"/>
      <c r="D19" s="32"/>
      <c r="E19" s="33"/>
      <c r="F19" s="7">
        <f>F18*1.23-F18</f>
        <v>0</v>
      </c>
    </row>
    <row r="20" spans="1:6" ht="15" thickBot="1" x14ac:dyDescent="0.35">
      <c r="A20" s="31" t="s">
        <v>8</v>
      </c>
      <c r="B20" s="32"/>
      <c r="C20" s="32"/>
      <c r="D20" s="32"/>
      <c r="E20" s="33"/>
      <c r="F20" s="7">
        <f>F19+F18</f>
        <v>0</v>
      </c>
    </row>
    <row r="22" spans="1:6" x14ac:dyDescent="0.3">
      <c r="A22" s="25" t="s">
        <v>9</v>
      </c>
      <c r="B22" s="25"/>
      <c r="C22" s="25"/>
      <c r="D22" s="25"/>
      <c r="E22" s="25"/>
      <c r="F22" s="25"/>
    </row>
    <row r="23" spans="1:6" ht="105" customHeight="1" x14ac:dyDescent="0.3">
      <c r="A23" s="30" t="s">
        <v>31</v>
      </c>
      <c r="B23" s="30"/>
      <c r="C23" s="30"/>
      <c r="D23" s="30"/>
      <c r="E23" s="30"/>
      <c r="F23" s="30"/>
    </row>
  </sheetData>
  <mergeCells count="6">
    <mergeCell ref="A22:F22"/>
    <mergeCell ref="A1:F1"/>
    <mergeCell ref="A18:E18"/>
    <mergeCell ref="A23:F23"/>
    <mergeCell ref="A19:E19"/>
    <mergeCell ref="A20:E20"/>
  </mergeCells>
  <pageMargins left="0.25" right="0.25" top="0.75" bottom="0.75" header="0.3" footer="0.3"/>
  <pageSetup paperSize="9" scale="67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DAC762-D2EB-4D2C-BE8F-2D207AC9E85E}">
  <sheetPr>
    <pageSetUpPr fitToPage="1"/>
  </sheetPr>
  <dimension ref="A1:F25"/>
  <sheetViews>
    <sheetView tabSelected="1" workbookViewId="0">
      <selection activeCell="A20" sqref="A20:E20"/>
    </sheetView>
  </sheetViews>
  <sheetFormatPr defaultColWidth="9.109375" defaultRowHeight="14.4" x14ac:dyDescent="0.3"/>
  <cols>
    <col min="1" max="1" width="5.88671875" style="1" bestFit="1" customWidth="1"/>
    <col min="2" max="2" width="77.88671875" style="1" customWidth="1"/>
    <col min="3" max="3" width="10.6640625" style="1" customWidth="1"/>
    <col min="4" max="4" width="7.44140625" style="1" customWidth="1"/>
    <col min="5" max="5" width="12.5546875" style="1" customWidth="1"/>
    <col min="6" max="6" width="16.6640625" style="1" customWidth="1"/>
    <col min="7" max="16384" width="9.109375" style="1"/>
  </cols>
  <sheetData>
    <row r="1" spans="1:6" ht="16.2" thickBot="1" x14ac:dyDescent="0.35">
      <c r="A1" s="26" t="s">
        <v>49</v>
      </c>
      <c r="B1" s="27"/>
      <c r="C1" s="27"/>
      <c r="D1" s="27"/>
      <c r="E1" s="27"/>
      <c r="F1" s="27"/>
    </row>
    <row r="2" spans="1:6" x14ac:dyDescent="0.3">
      <c r="A2" s="5" t="s">
        <v>5</v>
      </c>
      <c r="B2" s="6" t="s">
        <v>0</v>
      </c>
      <c r="C2" s="2" t="s">
        <v>1</v>
      </c>
      <c r="D2" s="3" t="s">
        <v>2</v>
      </c>
      <c r="E2" s="4" t="s">
        <v>3</v>
      </c>
      <c r="F2" s="6" t="s">
        <v>4</v>
      </c>
    </row>
    <row r="3" spans="1:6" s="17" customFormat="1" ht="21" customHeight="1" x14ac:dyDescent="0.3">
      <c r="A3" s="18">
        <v>1</v>
      </c>
      <c r="B3" s="14" t="s">
        <v>52</v>
      </c>
      <c r="C3" s="15" t="s">
        <v>12</v>
      </c>
      <c r="D3" s="15">
        <v>1</v>
      </c>
      <c r="E3" s="16"/>
      <c r="F3" s="19">
        <f t="shared" ref="F3:F8" si="0">ROUND(D3*E3,2)</f>
        <v>0</v>
      </c>
    </row>
    <row r="4" spans="1:6" s="17" customFormat="1" ht="42.6" customHeight="1" x14ac:dyDescent="0.3">
      <c r="A4" s="18">
        <v>2</v>
      </c>
      <c r="B4" s="14" t="s">
        <v>51</v>
      </c>
      <c r="C4" s="15" t="s">
        <v>12</v>
      </c>
      <c r="D4" s="15">
        <v>1</v>
      </c>
      <c r="E4" s="16"/>
      <c r="F4" s="19">
        <f t="shared" si="0"/>
        <v>0</v>
      </c>
    </row>
    <row r="5" spans="1:6" s="17" customFormat="1" ht="27.6" x14ac:dyDescent="0.3">
      <c r="A5" s="18">
        <v>3</v>
      </c>
      <c r="B5" s="14" t="s">
        <v>41</v>
      </c>
      <c r="C5" s="15" t="s">
        <v>16</v>
      </c>
      <c r="D5" s="15">
        <v>2043</v>
      </c>
      <c r="E5" s="16"/>
      <c r="F5" s="19">
        <f t="shared" si="0"/>
        <v>0</v>
      </c>
    </row>
    <row r="6" spans="1:6" s="17" customFormat="1" ht="27.6" x14ac:dyDescent="0.3">
      <c r="A6" s="18">
        <v>4</v>
      </c>
      <c r="B6" s="14" t="s">
        <v>42</v>
      </c>
      <c r="C6" s="15" t="s">
        <v>33</v>
      </c>
      <c r="D6" s="15">
        <v>0.1</v>
      </c>
      <c r="E6" s="16"/>
      <c r="F6" s="19">
        <f t="shared" si="0"/>
        <v>0</v>
      </c>
    </row>
    <row r="7" spans="1:6" s="17" customFormat="1" ht="27.6" x14ac:dyDescent="0.3">
      <c r="A7" s="18">
        <v>5</v>
      </c>
      <c r="B7" s="14" t="s">
        <v>43</v>
      </c>
      <c r="C7" s="15" t="s">
        <v>33</v>
      </c>
      <c r="D7" s="15">
        <v>0.81</v>
      </c>
      <c r="E7" s="16"/>
      <c r="F7" s="19">
        <f t="shared" si="0"/>
        <v>0</v>
      </c>
    </row>
    <row r="8" spans="1:6" s="17" customFormat="1" ht="27.6" x14ac:dyDescent="0.3">
      <c r="A8" s="18">
        <v>6</v>
      </c>
      <c r="B8" s="14" t="s">
        <v>44</v>
      </c>
      <c r="C8" s="15" t="s">
        <v>33</v>
      </c>
      <c r="D8" s="15">
        <v>0.315</v>
      </c>
      <c r="E8" s="16"/>
      <c r="F8" s="19">
        <f t="shared" si="0"/>
        <v>0</v>
      </c>
    </row>
    <row r="9" spans="1:6" s="17" customFormat="1" x14ac:dyDescent="0.3">
      <c r="A9" s="43">
        <v>7</v>
      </c>
      <c r="B9" s="40" t="s">
        <v>34</v>
      </c>
      <c r="C9" s="34" t="s">
        <v>10</v>
      </c>
      <c r="D9" s="34">
        <v>2226</v>
      </c>
      <c r="E9" s="38"/>
      <c r="F9" s="36">
        <f>ROUND(E9*D9,2)</f>
        <v>0</v>
      </c>
    </row>
    <row r="10" spans="1:6" s="17" customFormat="1" x14ac:dyDescent="0.3">
      <c r="A10" s="44"/>
      <c r="B10" s="41"/>
      <c r="C10" s="35"/>
      <c r="D10" s="35"/>
      <c r="E10" s="39"/>
      <c r="F10" s="37"/>
    </row>
    <row r="11" spans="1:6" s="17" customFormat="1" x14ac:dyDescent="0.3">
      <c r="A11" s="44"/>
      <c r="B11" s="42"/>
      <c r="C11" s="35"/>
      <c r="D11" s="35"/>
      <c r="E11" s="39"/>
      <c r="F11" s="37"/>
    </row>
    <row r="12" spans="1:6" s="17" customFormat="1" ht="27.6" x14ac:dyDescent="0.3">
      <c r="A12" s="18">
        <v>8</v>
      </c>
      <c r="B12" s="14" t="s">
        <v>45</v>
      </c>
      <c r="C12" s="15" t="s">
        <v>32</v>
      </c>
      <c r="D12" s="15">
        <v>1200</v>
      </c>
      <c r="E12" s="16"/>
      <c r="F12" s="19">
        <f>ROUND(E12*D12,2)</f>
        <v>0</v>
      </c>
    </row>
    <row r="13" spans="1:6" s="17" customFormat="1" ht="36.6" customHeight="1" x14ac:dyDescent="0.3">
      <c r="A13" s="18">
        <v>9</v>
      </c>
      <c r="B13" s="14" t="s">
        <v>46</v>
      </c>
      <c r="C13" s="15" t="s">
        <v>35</v>
      </c>
      <c r="D13" s="15">
        <v>6</v>
      </c>
      <c r="E13" s="16"/>
      <c r="F13" s="19">
        <f t="shared" ref="F13:F19" si="1">ROUND(E13*D13,2)</f>
        <v>0</v>
      </c>
    </row>
    <row r="14" spans="1:6" s="17" customFormat="1" ht="33" customHeight="1" x14ac:dyDescent="0.3">
      <c r="A14" s="18">
        <v>10</v>
      </c>
      <c r="B14" s="14" t="s">
        <v>47</v>
      </c>
      <c r="C14" s="15" t="s">
        <v>32</v>
      </c>
      <c r="D14" s="15">
        <v>126</v>
      </c>
      <c r="E14" s="16"/>
      <c r="F14" s="19">
        <f t="shared" si="1"/>
        <v>0</v>
      </c>
    </row>
    <row r="15" spans="1:6" s="17" customFormat="1" ht="19.2" customHeight="1" x14ac:dyDescent="0.3">
      <c r="A15" s="18">
        <v>11</v>
      </c>
      <c r="B15" s="14" t="s">
        <v>36</v>
      </c>
      <c r="C15" s="15" t="s">
        <v>16</v>
      </c>
      <c r="D15" s="15">
        <v>1</v>
      </c>
      <c r="E15" s="16"/>
      <c r="F15" s="19">
        <f t="shared" si="1"/>
        <v>0</v>
      </c>
    </row>
    <row r="16" spans="1:6" s="17" customFormat="1" ht="33" customHeight="1" x14ac:dyDescent="0.3">
      <c r="A16" s="18">
        <v>12</v>
      </c>
      <c r="B16" s="14" t="s">
        <v>50</v>
      </c>
      <c r="C16" s="15" t="s">
        <v>16</v>
      </c>
      <c r="D16" s="15">
        <v>40</v>
      </c>
      <c r="E16" s="16"/>
      <c r="F16" s="19">
        <f t="shared" si="1"/>
        <v>0</v>
      </c>
    </row>
    <row r="17" spans="1:6" s="17" customFormat="1" ht="22.2" customHeight="1" x14ac:dyDescent="0.3">
      <c r="A17" s="18">
        <v>13</v>
      </c>
      <c r="B17" s="14" t="s">
        <v>37</v>
      </c>
      <c r="C17" s="15" t="s">
        <v>38</v>
      </c>
      <c r="D17" s="15">
        <v>200</v>
      </c>
      <c r="E17" s="16"/>
      <c r="F17" s="19">
        <f t="shared" si="1"/>
        <v>0</v>
      </c>
    </row>
    <row r="18" spans="1:6" s="17" customFormat="1" ht="30" customHeight="1" x14ac:dyDescent="0.3">
      <c r="A18" s="18">
        <v>14</v>
      </c>
      <c r="B18" s="14" t="s">
        <v>39</v>
      </c>
      <c r="C18" s="15" t="s">
        <v>33</v>
      </c>
      <c r="D18" s="15">
        <v>8</v>
      </c>
      <c r="E18" s="16"/>
      <c r="F18" s="19">
        <f t="shared" si="1"/>
        <v>0</v>
      </c>
    </row>
    <row r="19" spans="1:6" ht="24.6" customHeight="1" thickBot="1" x14ac:dyDescent="0.35">
      <c r="A19" s="20">
        <v>15</v>
      </c>
      <c r="B19" s="21" t="s">
        <v>40</v>
      </c>
      <c r="C19" s="22" t="s">
        <v>16</v>
      </c>
      <c r="D19" s="22">
        <v>8</v>
      </c>
      <c r="E19" s="23"/>
      <c r="F19" s="24">
        <f t="shared" si="1"/>
        <v>0</v>
      </c>
    </row>
    <row r="20" spans="1:6" ht="15" thickBot="1" x14ac:dyDescent="0.35">
      <c r="A20" s="28" t="s">
        <v>7</v>
      </c>
      <c r="B20" s="29"/>
      <c r="C20" s="29"/>
      <c r="D20" s="29"/>
      <c r="E20" s="29"/>
      <c r="F20" s="11">
        <f>SUM(F3:F19)</f>
        <v>0</v>
      </c>
    </row>
    <row r="21" spans="1:6" ht="15" thickBot="1" x14ac:dyDescent="0.35">
      <c r="A21" s="31" t="s">
        <v>6</v>
      </c>
      <c r="B21" s="32"/>
      <c r="C21" s="32"/>
      <c r="D21" s="32"/>
      <c r="E21" s="33"/>
      <c r="F21" s="7">
        <f>F20*1.23-F20</f>
        <v>0</v>
      </c>
    </row>
    <row r="22" spans="1:6" ht="15" thickBot="1" x14ac:dyDescent="0.35">
      <c r="A22" s="31" t="s">
        <v>8</v>
      </c>
      <c r="B22" s="32"/>
      <c r="C22" s="32"/>
      <c r="D22" s="32"/>
      <c r="E22" s="33"/>
      <c r="F22" s="7">
        <f>F21+F20</f>
        <v>0</v>
      </c>
    </row>
    <row r="24" spans="1:6" x14ac:dyDescent="0.3">
      <c r="A24" s="25" t="s">
        <v>9</v>
      </c>
      <c r="B24" s="25"/>
      <c r="C24" s="25"/>
      <c r="D24" s="25"/>
      <c r="E24" s="25"/>
      <c r="F24" s="25"/>
    </row>
    <row r="25" spans="1:6" ht="105" customHeight="1" x14ac:dyDescent="0.3">
      <c r="A25" s="30" t="s">
        <v>48</v>
      </c>
      <c r="B25" s="30"/>
      <c r="C25" s="30"/>
      <c r="D25" s="30"/>
      <c r="E25" s="30"/>
      <c r="F25" s="30"/>
    </row>
  </sheetData>
  <mergeCells count="12">
    <mergeCell ref="A21:E21"/>
    <mergeCell ref="A22:E22"/>
    <mergeCell ref="A24:F24"/>
    <mergeCell ref="A25:F25"/>
    <mergeCell ref="A9:A11"/>
    <mergeCell ref="A1:F1"/>
    <mergeCell ref="A20:E20"/>
    <mergeCell ref="C9:C11"/>
    <mergeCell ref="D9:D11"/>
    <mergeCell ref="F9:F11"/>
    <mergeCell ref="E9:E11"/>
    <mergeCell ref="B9:B11"/>
  </mergeCells>
  <pageMargins left="0.25" right="0.25" top="0.75" bottom="0.75" header="0.3" footer="0.3"/>
  <pageSetup paperSize="9" scale="6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Arkusz1</vt:lpstr>
      <vt:lpstr>6700066686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Michał M.R.. Rumiński</dc:creator>
  <cp:lastModifiedBy>Rumiński Michał</cp:lastModifiedBy>
  <cp:lastPrinted>2023-05-22T09:40:37Z</cp:lastPrinted>
  <dcterms:created xsi:type="dcterms:W3CDTF">2016-04-06T09:49:35Z</dcterms:created>
  <dcterms:modified xsi:type="dcterms:W3CDTF">2025-08-26T06:18:28Z</dcterms:modified>
</cp:coreProperties>
</file>