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zrkfile\ZRK\NRR\NRRb\KONTRAKTY 2025\25 22 XXX obiektów inżynieryjnych na terenie Zakładu Linii Kolejowych w Szczecinie na lata 2025-2026\umowy wykonawcze\25 22 022\Podwykonastwo\"/>
    </mc:Choice>
  </mc:AlternateContent>
  <xr:revisionPtr revIDLastSave="0" documentId="13_ncr:1_{E8D1D41D-4C6E-40F9-9D29-F8F152D43C2B}" xr6:coauthVersionLast="47" xr6:coauthVersionMax="47" xr10:uidLastSave="{00000000-0000-0000-0000-000000000000}"/>
  <bookViews>
    <workbookView xWindow="-28920" yWindow="-120" windowWidth="29040" windowHeight="15840" tabRatio="740" activeTab="3" xr2:uid="{00000000-000D-0000-FFFF-FFFF00000000}"/>
  </bookViews>
  <sheets>
    <sheet name="Przedmiar" sheetId="20" r:id="rId1"/>
    <sheet name="Materiały" sheetId="21" r:id="rId2"/>
    <sheet name="Sprzęt" sheetId="22" r:id="rId3"/>
    <sheet name="Arkusz1" sheetId="2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1" l="1"/>
  <c r="F29" i="20"/>
  <c r="G13" i="22"/>
  <c r="G7" i="22"/>
  <c r="G19" i="22"/>
  <c r="G18" i="22"/>
  <c r="G17" i="22"/>
  <c r="G12" i="22"/>
  <c r="G11" i="22"/>
  <c r="G6" i="22"/>
  <c r="G5" i="22"/>
  <c r="G14" i="22" l="1"/>
  <c r="G8" i="22"/>
  <c r="G20" i="22"/>
  <c r="G9" i="21"/>
  <c r="G8" i="21"/>
  <c r="G26" i="21"/>
  <c r="G25" i="21"/>
  <c r="G21" i="21"/>
  <c r="G20" i="21"/>
  <c r="G19" i="21"/>
  <c r="G18" i="21"/>
  <c r="G17" i="21"/>
  <c r="G16" i="21"/>
  <c r="G15" i="21"/>
  <c r="G11" i="21"/>
  <c r="G10" i="21"/>
  <c r="G7" i="21"/>
  <c r="G6" i="21"/>
  <c r="F37" i="20"/>
  <c r="F36" i="20"/>
  <c r="F35" i="20"/>
  <c r="F34" i="20"/>
  <c r="F33" i="20"/>
  <c r="F32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C17" i="20"/>
  <c r="F16" i="20"/>
  <c r="F12" i="20"/>
  <c r="F11" i="20"/>
  <c r="F10" i="20"/>
  <c r="F9" i="20"/>
  <c r="F8" i="20"/>
  <c r="F7" i="20"/>
  <c r="F6" i="20"/>
  <c r="F5" i="20"/>
  <c r="F13" i="20" s="1"/>
  <c r="F38" i="20" l="1"/>
  <c r="F39" i="20" s="1"/>
  <c r="D6" i="23" s="1"/>
  <c r="G21" i="22"/>
  <c r="D8" i="23" s="1"/>
  <c r="G27" i="21"/>
  <c r="G12" i="21"/>
  <c r="G28" i="21" l="1"/>
  <c r="D7" i="23" s="1"/>
  <c r="D9" i="23" s="1"/>
  <c r="D10" i="23" s="1"/>
  <c r="D11" i="23" s="1"/>
</calcChain>
</file>

<file path=xl/sharedStrings.xml><?xml version="1.0" encoding="utf-8"?>
<sst xmlns="http://schemas.openxmlformats.org/spreadsheetml/2006/main" count="200" uniqueCount="79">
  <si>
    <t>kpl.</t>
  </si>
  <si>
    <t>t</t>
  </si>
  <si>
    <t>Sprzęt</t>
  </si>
  <si>
    <t>Prace remontowo - utrzymaniowe Przejście pod torami w km 113,802 st. Złocieniec</t>
  </si>
  <si>
    <t>Termin realizacji:</t>
  </si>
  <si>
    <t>10.12.2025</t>
  </si>
  <si>
    <t>LP</t>
  </si>
  <si>
    <t xml:space="preserve">Nazwa pozycji </t>
  </si>
  <si>
    <t>Ilość</t>
  </si>
  <si>
    <t>Jednostka</t>
  </si>
  <si>
    <t>Cena netto [zł]</t>
  </si>
  <si>
    <t>Wartość netto [zł]</t>
  </si>
  <si>
    <t>Wykonanie dojścia od windy do schodów z kostki betonowej brukowej na podsypce cementowo - piaskowej wraz z montażem krawężników - analogia do pozycji</t>
  </si>
  <si>
    <t>m2</t>
  </si>
  <si>
    <t>Usunięcie kolizji elektroenergetycznych - przesunięcie szafy rozdzielczej</t>
  </si>
  <si>
    <t>Wykonanie dodatkowego stopnia schodowego wejścia oraz wyrwnanie posadzki dojścia wraz ze zbrojeniem</t>
  </si>
  <si>
    <t>m3</t>
  </si>
  <si>
    <t>Wykonanie ogrodzenia panelowego</t>
  </si>
  <si>
    <t>Wykoanie żywicowania oraz oznakowania na powstałym stopniu schodowym wraz z oznakowaniem zgodnym z przepisami</t>
  </si>
  <si>
    <t>Montaż tablic informacyjnych</t>
  </si>
  <si>
    <t>Montaż oświetlania na dojściu</t>
  </si>
  <si>
    <t>Wykoanie pochwytów obustronnych na wysokości 0,75 i 0,90 m</t>
  </si>
  <si>
    <t>SUMA</t>
  </si>
  <si>
    <t xml:space="preserve">Remont bieżący Wiadukt L202 km 194,748                                                                                </t>
  </si>
  <si>
    <t>31.01.2026</t>
  </si>
  <si>
    <t>Wycięcie krzaków i porostów wokół obiektu</t>
  </si>
  <si>
    <t>Uzupełnienie ubytków z kamienia</t>
  </si>
  <si>
    <t>Uzupełnienie ubytków z cegły</t>
  </si>
  <si>
    <t>Naprawa i uzupełnienie barier</t>
  </si>
  <si>
    <t>kg</t>
  </si>
  <si>
    <t>Uzupełnienie ubytków betonu zaprawami PCC w ścianach</t>
  </si>
  <si>
    <t xml:space="preserve">Odmulanie dna przepustu na całej jego długości: </t>
  </si>
  <si>
    <t>m</t>
  </si>
  <si>
    <t>Czyszczenie wlotów doprowadzających i odprowadzających wodę</t>
  </si>
  <si>
    <t>Umacnianie skarp i stożków w rejonie wlotu i wylotu: b) płytkami betonowymi</t>
  </si>
  <si>
    <t>Wykonanie schodów zejściowych na wysokich nasypach</t>
  </si>
  <si>
    <t>mb</t>
  </si>
  <si>
    <t>Naprawa i uzupełnienie poręczy
przy schodach przejść i schodzch
na skarpach</t>
  </si>
  <si>
    <t>Naprawa pęknięć betonu metodą iniekcji</t>
  </si>
  <si>
    <t xml:space="preserve">Konserwacja powierzchni przez hydrofobizację na pow. ceglanych </t>
  </si>
  <si>
    <t>Wykoanie odwodnienia z rury drenażowej w obsypce za ścianą czołową na skarpie w obsybce i obrukiem wylotów</t>
  </si>
  <si>
    <t xml:space="preserve">Most Linii 202 w km 315,437                                                                                          </t>
  </si>
  <si>
    <t>30.12.2025</t>
  </si>
  <si>
    <t>Naprawa stożków przyczółków, uzupełnienie ubytków gruntu oraz oprofilowanie stożków</t>
  </si>
  <si>
    <t>Wykonanie schodów zejściowych na skarpach i w miejscach ich braku na wysokich nasypach</t>
  </si>
  <si>
    <t>Naprawa i uzupełnienie barier
chodników służbowych</t>
  </si>
  <si>
    <t>Naprawa i malowanie barier ochronnych</t>
  </si>
  <si>
    <t>Czyszczenie cieku i profilowanie brzegów cieku</t>
  </si>
  <si>
    <t>SUMA ZADANIE NR 2</t>
  </si>
  <si>
    <t xml:space="preserve">Materiały brukarskie: kostka betonowa gr. 8 cm bezfazowa, podsypka cemontowo piasowa 1:4 gr 12 cm, krawężnik opornik gr 8 cm </t>
  </si>
  <si>
    <t>Materiały elektroenergetyczne: szafa kablowo-rozdzielcza 70x70x200 wraz z wyposarzeniem i osprzętem do mocowania sieci.</t>
  </si>
  <si>
    <t xml:space="preserve">Beton C30/37 </t>
  </si>
  <si>
    <t>zbrojenie stalą AIIIN 0,2 t</t>
  </si>
  <si>
    <t>Panele ogrodzenia l=2,5 m  h=1,8 m</t>
  </si>
  <si>
    <t>Stal S235JR  rury na pochwyty balustrad</t>
  </si>
  <si>
    <t>szt</t>
  </si>
  <si>
    <t>Kamień ciosany do zabudowy 10/60 kg</t>
  </si>
  <si>
    <t xml:space="preserve">stopnie schodów skarpowych </t>
  </si>
  <si>
    <t>Koparka dwudrożna</t>
  </si>
  <si>
    <t>m-g</t>
  </si>
  <si>
    <t>wozidło dwudrożne</t>
  </si>
  <si>
    <t>Agregat prądotwórczy 32kw</t>
  </si>
  <si>
    <t>miesiące</t>
  </si>
  <si>
    <t>Cegła 12x25x6,5 pełna kl. I</t>
  </si>
  <si>
    <t xml:space="preserve">Zaprawy PCC wytrzymałosci na ściskanie min 40 MPa </t>
  </si>
  <si>
    <t>Płyty betonowe yomb gr 12 cm</t>
  </si>
  <si>
    <t>Stal S235JR  rury na pochwyty balustrad min 42 mm</t>
  </si>
  <si>
    <t>Materiał francobudowa</t>
  </si>
  <si>
    <t>Warość robocizny</t>
  </si>
  <si>
    <t>Wartość materiałów</t>
  </si>
  <si>
    <t>Wartość sprzętu</t>
  </si>
  <si>
    <t>Łączna wartość oferty netto</t>
  </si>
  <si>
    <t>Podatek VAT</t>
  </si>
  <si>
    <t>Łączna wartość oferty brutto</t>
  </si>
  <si>
    <t>….........................................................................................................................................................</t>
  </si>
  <si>
    <t>(podpisy Wykonawcy)</t>
  </si>
  <si>
    <t>„Prace remontowo - utrzymaniowe przejścia pod torami, wiaduktu kolejowego oraz mostu kolejowego”</t>
  </si>
  <si>
    <t xml:space="preserve">Sprzęt </t>
  </si>
  <si>
    <t>Materiał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</si>
</sst>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3" xfId="0" applyBorder="1"/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wrapText="1"/>
    </xf>
    <xf numFmtId="164" fontId="0" fillId="0" borderId="11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" xfId="0" applyBorder="1"/>
    <xf numFmtId="0" fontId="0" fillId="0" borderId="16" xfId="0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8" fillId="0" borderId="17" xfId="0" applyFont="1" applyBorder="1" applyAlignment="1">
      <alignment horizontal="left" vertical="top" wrapText="1"/>
    </xf>
    <xf numFmtId="0" fontId="0" fillId="0" borderId="37" xfId="0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0" fontId="8" fillId="0" borderId="37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14" fontId="5" fillId="0" borderId="2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44" fontId="10" fillId="0" borderId="9" xfId="0" applyNumberFormat="1" applyFont="1" applyBorder="1"/>
    <xf numFmtId="0" fontId="0" fillId="0" borderId="10" xfId="0" applyBorder="1" applyAlignment="1">
      <alignment vertical="center"/>
    </xf>
    <xf numFmtId="44" fontId="0" fillId="0" borderId="11" xfId="0" applyNumberFormat="1" applyBorder="1"/>
    <xf numFmtId="0" fontId="0" fillId="0" borderId="31" xfId="0" applyBorder="1" applyAlignment="1">
      <alignment vertical="center"/>
    </xf>
    <xf numFmtId="44" fontId="0" fillId="0" borderId="32" xfId="0" applyNumberFormat="1" applyBorder="1"/>
    <xf numFmtId="0" fontId="9" fillId="0" borderId="7" xfId="0" applyFont="1" applyBorder="1"/>
    <xf numFmtId="44" fontId="9" fillId="0" borderId="9" xfId="0" applyNumberFormat="1" applyFont="1" applyBorder="1"/>
    <xf numFmtId="0" fontId="9" fillId="0" borderId="10" xfId="0" applyFont="1" applyBorder="1"/>
    <xf numFmtId="44" fontId="9" fillId="0" borderId="11" xfId="0" applyNumberFormat="1" applyFont="1" applyBorder="1"/>
    <xf numFmtId="0" fontId="9" fillId="0" borderId="12" xfId="0" applyFont="1" applyBorder="1"/>
    <xf numFmtId="44" fontId="9" fillId="0" borderId="14" xfId="0" applyNumberFormat="1" applyFont="1" applyBorder="1"/>
    <xf numFmtId="44" fontId="0" fillId="0" borderId="0" xfId="0" applyNumberFormat="1"/>
    <xf numFmtId="44" fontId="0" fillId="0" borderId="0" xfId="0" applyNumberFormat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4" fillId="0" borderId="4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9" fillId="0" borderId="26" xfId="0" applyFont="1" applyBorder="1" applyAlignment="1">
      <alignment horizontal="center" wrapText="1"/>
    </xf>
    <xf numFmtId="0" fontId="9" fillId="0" borderId="45" xfId="0" applyFont="1" applyBorder="1" applyAlignment="1">
      <alignment horizontal="center" wrapText="1"/>
    </xf>
    <xf numFmtId="44" fontId="0" fillId="0" borderId="0" xfId="0" applyNumberForma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ED4DD-EC00-4163-83D0-2062B3B4A06B}">
  <dimension ref="A1:F39"/>
  <sheetViews>
    <sheetView topLeftCell="A32" workbookViewId="0">
      <selection activeCell="F13" sqref="F13"/>
    </sheetView>
  </sheetViews>
  <sheetFormatPr defaultRowHeight="14.4" x14ac:dyDescent="0.3"/>
  <cols>
    <col min="1" max="1" width="5.109375" customWidth="1"/>
    <col min="2" max="2" width="28.6640625" customWidth="1"/>
    <col min="3" max="3" width="10" customWidth="1"/>
    <col min="4" max="4" width="9.88671875" customWidth="1"/>
    <col min="5" max="5" width="17.33203125" customWidth="1"/>
    <col min="6" max="6" width="16.44140625" customWidth="1"/>
  </cols>
  <sheetData>
    <row r="1" spans="1:6" ht="21" customHeight="1" x14ac:dyDescent="0.3">
      <c r="A1" s="68" t="s">
        <v>76</v>
      </c>
      <c r="B1" s="69"/>
      <c r="C1" s="69"/>
      <c r="D1" s="69"/>
      <c r="E1" s="69"/>
      <c r="F1" s="70"/>
    </row>
    <row r="2" spans="1:6" ht="41.4" customHeight="1" thickBot="1" x14ac:dyDescent="0.35">
      <c r="A2" s="71"/>
      <c r="B2" s="72"/>
      <c r="C2" s="72"/>
      <c r="D2" s="72"/>
      <c r="E2" s="72"/>
      <c r="F2" s="73"/>
    </row>
    <row r="3" spans="1:6" ht="16.2" thickBot="1" x14ac:dyDescent="0.35">
      <c r="A3" s="61" t="s">
        <v>3</v>
      </c>
      <c r="B3" s="62"/>
      <c r="C3" s="62"/>
      <c r="D3" s="62"/>
      <c r="E3" s="5" t="s">
        <v>4</v>
      </c>
      <c r="F3" s="6" t="s">
        <v>5</v>
      </c>
    </row>
    <row r="4" spans="1:6" ht="15" thickBot="1" x14ac:dyDescent="0.35">
      <c r="A4" s="7" t="s">
        <v>6</v>
      </c>
      <c r="B4" s="8" t="s">
        <v>7</v>
      </c>
      <c r="C4" s="9" t="s">
        <v>8</v>
      </c>
      <c r="D4" s="10" t="s">
        <v>9</v>
      </c>
      <c r="E4" s="10" t="s">
        <v>10</v>
      </c>
      <c r="F4" s="11" t="s">
        <v>11</v>
      </c>
    </row>
    <row r="5" spans="1:6" ht="99.75" customHeight="1" x14ac:dyDescent="0.3">
      <c r="A5" s="12">
        <v>1</v>
      </c>
      <c r="B5" s="13" t="s">
        <v>12</v>
      </c>
      <c r="C5" s="14">
        <v>30</v>
      </c>
      <c r="D5" s="14" t="s">
        <v>13</v>
      </c>
      <c r="E5" s="15"/>
      <c r="F5" s="16">
        <f t="shared" ref="F5:F12" si="0">C5*E5</f>
        <v>0</v>
      </c>
    </row>
    <row r="6" spans="1:6" ht="57" customHeight="1" x14ac:dyDescent="0.3">
      <c r="A6" s="17">
        <v>2</v>
      </c>
      <c r="B6" s="18" t="s">
        <v>14</v>
      </c>
      <c r="C6" s="4">
        <v>1</v>
      </c>
      <c r="D6" s="4" t="s">
        <v>0</v>
      </c>
      <c r="E6" s="2"/>
      <c r="F6" s="19">
        <f t="shared" si="0"/>
        <v>0</v>
      </c>
    </row>
    <row r="7" spans="1:6" ht="73.5" customHeight="1" x14ac:dyDescent="0.3">
      <c r="A7" s="17">
        <v>3</v>
      </c>
      <c r="B7" s="18" t="s">
        <v>15</v>
      </c>
      <c r="C7" s="4">
        <v>10</v>
      </c>
      <c r="D7" s="4" t="s">
        <v>16</v>
      </c>
      <c r="E7" s="2"/>
      <c r="F7" s="19">
        <f t="shared" si="0"/>
        <v>0</v>
      </c>
    </row>
    <row r="8" spans="1:6" ht="36.75" customHeight="1" x14ac:dyDescent="0.3">
      <c r="A8" s="17">
        <v>4</v>
      </c>
      <c r="B8" s="18" t="s">
        <v>17</v>
      </c>
      <c r="C8" s="4">
        <v>15</v>
      </c>
      <c r="D8" s="4" t="s">
        <v>0</v>
      </c>
      <c r="E8" s="2"/>
      <c r="F8" s="19">
        <f t="shared" si="0"/>
        <v>0</v>
      </c>
    </row>
    <row r="9" spans="1:6" ht="72" x14ac:dyDescent="0.3">
      <c r="A9" s="17">
        <v>5</v>
      </c>
      <c r="B9" s="18" t="s">
        <v>18</v>
      </c>
      <c r="C9" s="4">
        <v>2</v>
      </c>
      <c r="D9" s="4" t="s">
        <v>13</v>
      </c>
      <c r="E9" s="2"/>
      <c r="F9" s="19">
        <f t="shared" si="0"/>
        <v>0</v>
      </c>
    </row>
    <row r="10" spans="1:6" x14ac:dyDescent="0.3">
      <c r="A10" s="17">
        <v>6</v>
      </c>
      <c r="B10" s="1" t="s">
        <v>19</v>
      </c>
      <c r="C10" s="4">
        <v>2</v>
      </c>
      <c r="D10" s="4" t="s">
        <v>0</v>
      </c>
      <c r="E10" s="2"/>
      <c r="F10" s="19">
        <f t="shared" si="0"/>
        <v>0</v>
      </c>
    </row>
    <row r="11" spans="1:6" x14ac:dyDescent="0.3">
      <c r="A11" s="20">
        <v>7</v>
      </c>
      <c r="B11" s="21" t="s">
        <v>20</v>
      </c>
      <c r="C11" s="22">
        <v>4</v>
      </c>
      <c r="D11" s="22" t="s">
        <v>0</v>
      </c>
      <c r="E11" s="23"/>
      <c r="F11" s="24">
        <f t="shared" si="0"/>
        <v>0</v>
      </c>
    </row>
    <row r="12" spans="1:6" ht="46.5" customHeight="1" thickBot="1" x14ac:dyDescent="0.35">
      <c r="A12" s="25">
        <v>8</v>
      </c>
      <c r="B12" s="27" t="s">
        <v>21</v>
      </c>
      <c r="C12" s="28">
        <v>0.4</v>
      </c>
      <c r="D12" s="28" t="s">
        <v>1</v>
      </c>
      <c r="E12" s="29"/>
      <c r="F12" s="30">
        <f t="shared" si="0"/>
        <v>0</v>
      </c>
    </row>
    <row r="13" spans="1:6" ht="15" thickBot="1" x14ac:dyDescent="0.35">
      <c r="A13" s="63"/>
      <c r="B13" s="64"/>
      <c r="C13" s="64"/>
      <c r="D13" s="64"/>
      <c r="E13" s="31" t="s">
        <v>22</v>
      </c>
      <c r="F13" s="32">
        <f>SUM(F5:F12)</f>
        <v>0</v>
      </c>
    </row>
    <row r="14" spans="1:6" ht="16.2" thickBot="1" x14ac:dyDescent="0.35">
      <c r="A14" s="61" t="s">
        <v>23</v>
      </c>
      <c r="B14" s="62"/>
      <c r="C14" s="62"/>
      <c r="D14" s="62"/>
      <c r="E14" s="5" t="s">
        <v>4</v>
      </c>
      <c r="F14" s="6" t="s">
        <v>24</v>
      </c>
    </row>
    <row r="15" spans="1:6" ht="15" thickBot="1" x14ac:dyDescent="0.35">
      <c r="A15" s="7" t="s">
        <v>6</v>
      </c>
      <c r="B15" s="8" t="s">
        <v>7</v>
      </c>
      <c r="C15" s="9" t="s">
        <v>8</v>
      </c>
      <c r="D15" s="10" t="s">
        <v>9</v>
      </c>
      <c r="E15" s="10" t="s">
        <v>10</v>
      </c>
      <c r="F15" s="11" t="s">
        <v>11</v>
      </c>
    </row>
    <row r="16" spans="1:6" ht="31.5" customHeight="1" x14ac:dyDescent="0.3">
      <c r="A16" s="33">
        <v>1</v>
      </c>
      <c r="B16" s="34" t="s">
        <v>25</v>
      </c>
      <c r="C16" s="35">
        <v>400</v>
      </c>
      <c r="D16" s="35" t="s">
        <v>13</v>
      </c>
      <c r="E16" s="36"/>
      <c r="F16" s="37">
        <f t="shared" ref="F16:F28" si="1">C16*E16</f>
        <v>0</v>
      </c>
    </row>
    <row r="17" spans="1:6" ht="33" customHeight="1" x14ac:dyDescent="0.3">
      <c r="A17" s="17">
        <v>2</v>
      </c>
      <c r="B17" s="38" t="s">
        <v>26</v>
      </c>
      <c r="C17" s="22">
        <f>75</f>
        <v>75</v>
      </c>
      <c r="D17" s="22" t="s">
        <v>13</v>
      </c>
      <c r="E17" s="23"/>
      <c r="F17" s="24">
        <f t="shared" si="1"/>
        <v>0</v>
      </c>
    </row>
    <row r="18" spans="1:6" ht="24" customHeight="1" x14ac:dyDescent="0.3">
      <c r="A18" s="17">
        <v>3</v>
      </c>
      <c r="B18" s="21" t="s">
        <v>27</v>
      </c>
      <c r="C18" s="22">
        <v>275</v>
      </c>
      <c r="D18" s="22" t="s">
        <v>13</v>
      </c>
      <c r="E18" s="23"/>
      <c r="F18" s="24">
        <f t="shared" si="1"/>
        <v>0</v>
      </c>
    </row>
    <row r="19" spans="1:6" ht="24.75" customHeight="1" x14ac:dyDescent="0.3">
      <c r="A19" s="17">
        <v>4</v>
      </c>
      <c r="B19" s="18" t="s">
        <v>28</v>
      </c>
      <c r="C19" s="4">
        <v>420</v>
      </c>
      <c r="D19" s="4" t="s">
        <v>29</v>
      </c>
      <c r="E19" s="2"/>
      <c r="F19" s="19">
        <f t="shared" si="1"/>
        <v>0</v>
      </c>
    </row>
    <row r="20" spans="1:6" ht="37.5" customHeight="1" x14ac:dyDescent="0.3">
      <c r="A20" s="17">
        <v>5</v>
      </c>
      <c r="B20" s="39" t="s">
        <v>30</v>
      </c>
      <c r="C20" s="4">
        <v>40</v>
      </c>
      <c r="D20" s="22" t="s">
        <v>13</v>
      </c>
      <c r="E20" s="2"/>
      <c r="F20" s="19">
        <f t="shared" si="1"/>
        <v>0</v>
      </c>
    </row>
    <row r="21" spans="1:6" ht="37.5" customHeight="1" x14ac:dyDescent="0.3">
      <c r="A21" s="17">
        <v>6</v>
      </c>
      <c r="B21" s="39" t="s">
        <v>31</v>
      </c>
      <c r="C21" s="4">
        <v>30</v>
      </c>
      <c r="D21" s="4" t="s">
        <v>32</v>
      </c>
      <c r="E21" s="2"/>
      <c r="F21" s="19">
        <f t="shared" si="1"/>
        <v>0</v>
      </c>
    </row>
    <row r="22" spans="1:6" ht="54" customHeight="1" x14ac:dyDescent="0.3">
      <c r="A22" s="17">
        <v>7</v>
      </c>
      <c r="B22" s="39" t="s">
        <v>33</v>
      </c>
      <c r="C22" s="4">
        <v>20</v>
      </c>
      <c r="D22" s="4" t="s">
        <v>32</v>
      </c>
      <c r="E22" s="2"/>
      <c r="F22" s="19">
        <f t="shared" si="1"/>
        <v>0</v>
      </c>
    </row>
    <row r="23" spans="1:6" ht="54" customHeight="1" x14ac:dyDescent="0.3">
      <c r="A23" s="17">
        <v>8</v>
      </c>
      <c r="B23" s="39" t="s">
        <v>34</v>
      </c>
      <c r="C23" s="4">
        <v>100</v>
      </c>
      <c r="D23" s="22" t="s">
        <v>13</v>
      </c>
      <c r="E23" s="2"/>
      <c r="F23" s="19">
        <f t="shared" si="1"/>
        <v>0</v>
      </c>
    </row>
    <row r="24" spans="1:6" ht="49.5" customHeight="1" x14ac:dyDescent="0.3">
      <c r="A24" s="17">
        <v>9</v>
      </c>
      <c r="B24" s="39" t="s">
        <v>35</v>
      </c>
      <c r="C24" s="4">
        <v>11</v>
      </c>
      <c r="D24" s="4" t="s">
        <v>36</v>
      </c>
      <c r="E24" s="2"/>
      <c r="F24" s="19">
        <f t="shared" si="1"/>
        <v>0</v>
      </c>
    </row>
    <row r="25" spans="1:6" ht="81" customHeight="1" x14ac:dyDescent="0.3">
      <c r="A25" s="17">
        <v>10</v>
      </c>
      <c r="B25" s="18" t="s">
        <v>37</v>
      </c>
      <c r="C25" s="4">
        <v>0.2</v>
      </c>
      <c r="D25" s="4" t="s">
        <v>1</v>
      </c>
      <c r="E25" s="2"/>
      <c r="F25" s="19">
        <f t="shared" si="1"/>
        <v>0</v>
      </c>
    </row>
    <row r="26" spans="1:6" ht="34.5" customHeight="1" x14ac:dyDescent="0.3">
      <c r="A26" s="17">
        <v>11</v>
      </c>
      <c r="B26" s="39" t="s">
        <v>38</v>
      </c>
      <c r="C26" s="4">
        <v>40</v>
      </c>
      <c r="D26" s="4" t="s">
        <v>32</v>
      </c>
      <c r="E26" s="2"/>
      <c r="F26" s="19">
        <f t="shared" si="1"/>
        <v>0</v>
      </c>
    </row>
    <row r="27" spans="1:6" ht="56.25" customHeight="1" x14ac:dyDescent="0.3">
      <c r="A27" s="17">
        <v>12</v>
      </c>
      <c r="B27" s="39" t="s">
        <v>39</v>
      </c>
      <c r="C27" s="4">
        <v>275</v>
      </c>
      <c r="D27" s="4" t="s">
        <v>13</v>
      </c>
      <c r="E27" s="2"/>
      <c r="F27" s="19">
        <f t="shared" si="1"/>
        <v>0</v>
      </c>
    </row>
    <row r="28" spans="1:6" ht="63.75" customHeight="1" x14ac:dyDescent="0.3">
      <c r="A28" s="17">
        <v>13</v>
      </c>
      <c r="B28" s="39" t="s">
        <v>40</v>
      </c>
      <c r="C28" s="4">
        <v>20</v>
      </c>
      <c r="D28" s="4" t="s">
        <v>32</v>
      </c>
      <c r="E28" s="2"/>
      <c r="F28" s="19">
        <f t="shared" si="1"/>
        <v>0</v>
      </c>
    </row>
    <row r="29" spans="1:6" ht="15" thickBot="1" x14ac:dyDescent="0.35">
      <c r="A29" s="63"/>
      <c r="B29" s="64"/>
      <c r="C29" s="64"/>
      <c r="D29" s="64"/>
      <c r="E29" s="31" t="s">
        <v>22</v>
      </c>
      <c r="F29" s="32">
        <f>SUM(F16:F28)</f>
        <v>0</v>
      </c>
    </row>
    <row r="30" spans="1:6" ht="16.2" thickBot="1" x14ac:dyDescent="0.35">
      <c r="A30" s="61" t="s">
        <v>41</v>
      </c>
      <c r="B30" s="62"/>
      <c r="C30" s="62"/>
      <c r="D30" s="62"/>
      <c r="E30" s="5" t="s">
        <v>4</v>
      </c>
      <c r="F30" s="6" t="s">
        <v>42</v>
      </c>
    </row>
    <row r="31" spans="1:6" ht="15" thickBot="1" x14ac:dyDescent="0.35">
      <c r="A31" s="7" t="s">
        <v>6</v>
      </c>
      <c r="B31" s="8" t="s">
        <v>7</v>
      </c>
      <c r="C31" s="9" t="s">
        <v>8</v>
      </c>
      <c r="D31" s="10" t="s">
        <v>9</v>
      </c>
      <c r="E31" s="10" t="s">
        <v>10</v>
      </c>
      <c r="F31" s="11" t="s">
        <v>11</v>
      </c>
    </row>
    <row r="32" spans="1:6" ht="51.75" customHeight="1" x14ac:dyDescent="0.3">
      <c r="A32" s="12">
        <v>1</v>
      </c>
      <c r="B32" s="41" t="s">
        <v>43</v>
      </c>
      <c r="C32" s="40">
        <v>60</v>
      </c>
      <c r="D32" s="14" t="s">
        <v>16</v>
      </c>
      <c r="E32" s="15"/>
      <c r="F32" s="16">
        <f>C32*E32</f>
        <v>0</v>
      </c>
    </row>
    <row r="33" spans="1:6" ht="36" customHeight="1" x14ac:dyDescent="0.3">
      <c r="A33" s="17">
        <v>2</v>
      </c>
      <c r="B33" s="42" t="s">
        <v>25</v>
      </c>
      <c r="C33" s="4">
        <v>200</v>
      </c>
      <c r="D33" s="4" t="s">
        <v>13</v>
      </c>
      <c r="E33" s="2"/>
      <c r="F33" s="19">
        <f t="shared" ref="F33:F37" si="2">C33*E33</f>
        <v>0</v>
      </c>
    </row>
    <row r="34" spans="1:6" ht="66.75" customHeight="1" x14ac:dyDescent="0.3">
      <c r="A34" s="17">
        <v>3</v>
      </c>
      <c r="B34" s="43" t="s">
        <v>44</v>
      </c>
      <c r="C34" s="3">
        <v>11</v>
      </c>
      <c r="D34" s="4" t="s">
        <v>36</v>
      </c>
      <c r="E34" s="2"/>
      <c r="F34" s="19">
        <f t="shared" si="2"/>
        <v>0</v>
      </c>
    </row>
    <row r="35" spans="1:6" ht="36.75" customHeight="1" x14ac:dyDescent="0.3">
      <c r="A35" s="17">
        <v>4</v>
      </c>
      <c r="B35" s="43" t="s">
        <v>45</v>
      </c>
      <c r="C35" s="3">
        <v>900</v>
      </c>
      <c r="D35" s="4" t="s">
        <v>29</v>
      </c>
      <c r="E35" s="2"/>
      <c r="F35" s="19">
        <f t="shared" si="2"/>
        <v>0</v>
      </c>
    </row>
    <row r="36" spans="1:6" ht="37.5" customHeight="1" x14ac:dyDescent="0.3">
      <c r="A36" s="17">
        <v>5</v>
      </c>
      <c r="B36" s="44" t="s">
        <v>46</v>
      </c>
      <c r="C36" s="3">
        <v>6.1</v>
      </c>
      <c r="D36" s="4" t="s">
        <v>13</v>
      </c>
      <c r="E36" s="2"/>
      <c r="F36" s="19">
        <f t="shared" si="2"/>
        <v>0</v>
      </c>
    </row>
    <row r="37" spans="1:6" ht="43.5" customHeight="1" thickBot="1" x14ac:dyDescent="0.35">
      <c r="A37" s="25">
        <v>6</v>
      </c>
      <c r="B37" s="45" t="s">
        <v>47</v>
      </c>
      <c r="C37" s="26">
        <v>20</v>
      </c>
      <c r="D37" s="28" t="s">
        <v>13</v>
      </c>
      <c r="E37" s="29"/>
      <c r="F37" s="30">
        <f t="shared" si="2"/>
        <v>0</v>
      </c>
    </row>
    <row r="38" spans="1:6" ht="15" thickBot="1" x14ac:dyDescent="0.35">
      <c r="A38" s="63"/>
      <c r="B38" s="64"/>
      <c r="C38" s="64"/>
      <c r="D38" s="64"/>
      <c r="E38" s="31" t="s">
        <v>22</v>
      </c>
      <c r="F38" s="32">
        <f>SUM(F32:F37)</f>
        <v>0</v>
      </c>
    </row>
    <row r="39" spans="1:6" ht="15" thickBot="1" x14ac:dyDescent="0.35">
      <c r="A39" s="65" t="s">
        <v>48</v>
      </c>
      <c r="B39" s="66"/>
      <c r="C39" s="66"/>
      <c r="D39" s="66"/>
      <c r="E39" s="67"/>
      <c r="F39" s="32">
        <f>F13+F29+F38</f>
        <v>0</v>
      </c>
    </row>
  </sheetData>
  <mergeCells count="8">
    <mergeCell ref="A1:F2"/>
    <mergeCell ref="A30:D30"/>
    <mergeCell ref="A38:D38"/>
    <mergeCell ref="A39:E39"/>
    <mergeCell ref="A3:D3"/>
    <mergeCell ref="A13:D13"/>
    <mergeCell ref="A14:D14"/>
    <mergeCell ref="A29:D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0342E-6AC1-4A09-83E2-21A91D3B0920}">
  <dimension ref="A1:G28"/>
  <sheetViews>
    <sheetView topLeftCell="A9" workbookViewId="0">
      <selection activeCell="G27" sqref="G27"/>
    </sheetView>
  </sheetViews>
  <sheetFormatPr defaultRowHeight="14.4" x14ac:dyDescent="0.3"/>
  <cols>
    <col min="1" max="1" width="5.109375" customWidth="1"/>
    <col min="2" max="2" width="19.44140625" customWidth="1"/>
    <col min="3" max="3" width="28.6640625" customWidth="1"/>
    <col min="4" max="4" width="10" customWidth="1"/>
    <col min="5" max="5" width="12.44140625" customWidth="1"/>
    <col min="6" max="6" width="17.33203125" customWidth="1"/>
    <col min="7" max="7" width="16.44140625" customWidth="1"/>
  </cols>
  <sheetData>
    <row r="1" spans="1:7" ht="26.4" thickBot="1" x14ac:dyDescent="0.55000000000000004">
      <c r="A1" s="74" t="s">
        <v>78</v>
      </c>
      <c r="B1" s="75"/>
      <c r="C1" s="75"/>
      <c r="D1" s="75"/>
      <c r="E1" s="75"/>
      <c r="F1" s="75"/>
      <c r="G1" s="76"/>
    </row>
    <row r="2" spans="1:7" ht="21" customHeight="1" x14ac:dyDescent="0.3">
      <c r="A2" s="77" t="s">
        <v>76</v>
      </c>
      <c r="B2" s="78"/>
      <c r="C2" s="78"/>
      <c r="D2" s="78"/>
      <c r="E2" s="78"/>
      <c r="F2" s="78"/>
      <c r="G2" s="79"/>
    </row>
    <row r="3" spans="1:7" ht="30.6" customHeight="1" thickBot="1" x14ac:dyDescent="0.35">
      <c r="A3" s="71"/>
      <c r="B3" s="72"/>
      <c r="C3" s="72"/>
      <c r="D3" s="72"/>
      <c r="E3" s="72"/>
      <c r="F3" s="72"/>
      <c r="G3" s="73"/>
    </row>
    <row r="4" spans="1:7" ht="16.2" thickBot="1" x14ac:dyDescent="0.35">
      <c r="A4" s="61" t="s">
        <v>3</v>
      </c>
      <c r="B4" s="62"/>
      <c r="C4" s="62"/>
      <c r="D4" s="62"/>
      <c r="E4" s="62"/>
      <c r="F4" s="5" t="s">
        <v>4</v>
      </c>
      <c r="G4" s="46">
        <v>45940</v>
      </c>
    </row>
    <row r="5" spans="1:7" ht="15" thickBot="1" x14ac:dyDescent="0.35">
      <c r="A5" s="7" t="s">
        <v>6</v>
      </c>
      <c r="B5" s="86" t="s">
        <v>67</v>
      </c>
      <c r="C5" s="87"/>
      <c r="D5" s="9" t="s">
        <v>8</v>
      </c>
      <c r="E5" s="10" t="s">
        <v>9</v>
      </c>
      <c r="F5" s="10" t="s">
        <v>10</v>
      </c>
      <c r="G5" s="11" t="s">
        <v>11</v>
      </c>
    </row>
    <row r="6" spans="1:7" ht="54.75" customHeight="1" x14ac:dyDescent="0.3">
      <c r="A6" s="12">
        <v>1</v>
      </c>
      <c r="B6" s="80" t="s">
        <v>49</v>
      </c>
      <c r="C6" s="81"/>
      <c r="D6" s="14">
        <v>30</v>
      </c>
      <c r="E6" s="14" t="s">
        <v>13</v>
      </c>
      <c r="F6" s="15"/>
      <c r="G6" s="16">
        <f t="shared" ref="G6:G11" si="0">D6*F6</f>
        <v>0</v>
      </c>
    </row>
    <row r="7" spans="1:7" ht="57" customHeight="1" x14ac:dyDescent="0.3">
      <c r="A7" s="17">
        <v>2</v>
      </c>
      <c r="B7" s="82" t="s">
        <v>50</v>
      </c>
      <c r="C7" s="83"/>
      <c r="D7" s="4">
        <v>1</v>
      </c>
      <c r="E7" s="4" t="s">
        <v>0</v>
      </c>
      <c r="F7" s="2"/>
      <c r="G7" s="19">
        <f t="shared" si="0"/>
        <v>0</v>
      </c>
    </row>
    <row r="8" spans="1:7" ht="24" customHeight="1" x14ac:dyDescent="0.3">
      <c r="A8" s="17">
        <v>3</v>
      </c>
      <c r="B8" s="82" t="s">
        <v>51</v>
      </c>
      <c r="C8" s="83"/>
      <c r="D8" s="4">
        <v>10</v>
      </c>
      <c r="E8" s="3" t="s">
        <v>16</v>
      </c>
      <c r="F8" s="2"/>
      <c r="G8" s="19">
        <f>D8*F8</f>
        <v>0</v>
      </c>
    </row>
    <row r="9" spans="1:7" ht="27" customHeight="1" x14ac:dyDescent="0.3">
      <c r="A9" s="17">
        <v>4</v>
      </c>
      <c r="B9" s="82" t="s">
        <v>52</v>
      </c>
      <c r="C9" s="83"/>
      <c r="D9" s="4">
        <v>0.2</v>
      </c>
      <c r="E9" s="3" t="s">
        <v>1</v>
      </c>
      <c r="F9" s="2"/>
      <c r="G9" s="19">
        <f>D9*F9</f>
        <v>0</v>
      </c>
    </row>
    <row r="10" spans="1:7" ht="25.5" customHeight="1" x14ac:dyDescent="0.3">
      <c r="A10" s="17">
        <v>5</v>
      </c>
      <c r="B10" s="82" t="s">
        <v>53</v>
      </c>
      <c r="C10" s="83"/>
      <c r="D10" s="4">
        <v>15</v>
      </c>
      <c r="E10" s="4" t="s">
        <v>0</v>
      </c>
      <c r="F10" s="2"/>
      <c r="G10" s="19">
        <f t="shared" si="0"/>
        <v>0</v>
      </c>
    </row>
    <row r="11" spans="1:7" ht="27" customHeight="1" thickBot="1" x14ac:dyDescent="0.35">
      <c r="A11" s="25">
        <v>7</v>
      </c>
      <c r="B11" s="84" t="s">
        <v>66</v>
      </c>
      <c r="C11" s="85"/>
      <c r="D11" s="28">
        <v>0.4</v>
      </c>
      <c r="E11" s="28" t="s">
        <v>1</v>
      </c>
      <c r="F11" s="29"/>
      <c r="G11" s="30">
        <f t="shared" si="0"/>
        <v>0</v>
      </c>
    </row>
    <row r="12" spans="1:7" ht="15" thickBot="1" x14ac:dyDescent="0.35">
      <c r="A12" s="63"/>
      <c r="B12" s="64"/>
      <c r="C12" s="64"/>
      <c r="D12" s="64"/>
      <c r="E12" s="64"/>
      <c r="F12" s="31" t="s">
        <v>22</v>
      </c>
      <c r="G12" s="32">
        <f>SUM(G6:G11)</f>
        <v>0</v>
      </c>
    </row>
    <row r="13" spans="1:7" ht="16.2" thickBot="1" x14ac:dyDescent="0.35">
      <c r="A13" s="61" t="s">
        <v>23</v>
      </c>
      <c r="B13" s="62"/>
      <c r="C13" s="62"/>
      <c r="D13" s="62"/>
      <c r="E13" s="62"/>
      <c r="F13" s="5" t="s">
        <v>4</v>
      </c>
      <c r="G13" s="46">
        <v>45940</v>
      </c>
    </row>
    <row r="14" spans="1:7" ht="15" thickBot="1" x14ac:dyDescent="0.35">
      <c r="A14" s="7" t="s">
        <v>6</v>
      </c>
      <c r="B14" s="86" t="s">
        <v>67</v>
      </c>
      <c r="C14" s="87"/>
      <c r="D14" s="9" t="s">
        <v>8</v>
      </c>
      <c r="E14" s="10" t="s">
        <v>9</v>
      </c>
      <c r="F14" s="10" t="s">
        <v>10</v>
      </c>
      <c r="G14" s="11" t="s">
        <v>11</v>
      </c>
    </row>
    <row r="15" spans="1:7" ht="33" customHeight="1" x14ac:dyDescent="0.3">
      <c r="A15" s="17">
        <v>2</v>
      </c>
      <c r="B15" s="82" t="s">
        <v>56</v>
      </c>
      <c r="C15" s="83"/>
      <c r="D15" s="22">
        <v>50</v>
      </c>
      <c r="E15" s="22" t="s">
        <v>1</v>
      </c>
      <c r="F15" s="23"/>
      <c r="G15" s="24">
        <f t="shared" ref="G15:G21" si="1">D15*F15</f>
        <v>0</v>
      </c>
    </row>
    <row r="16" spans="1:7" ht="24" customHeight="1" x14ac:dyDescent="0.3">
      <c r="A16" s="17">
        <v>3</v>
      </c>
      <c r="B16" s="82" t="s">
        <v>63</v>
      </c>
      <c r="C16" s="83"/>
      <c r="D16" s="22">
        <v>9200</v>
      </c>
      <c r="E16" s="22" t="s">
        <v>55</v>
      </c>
      <c r="F16" s="23"/>
      <c r="G16" s="24">
        <f t="shared" si="1"/>
        <v>0</v>
      </c>
    </row>
    <row r="17" spans="1:7" ht="24.75" customHeight="1" thickBot="1" x14ac:dyDescent="0.35">
      <c r="A17" s="17">
        <v>4</v>
      </c>
      <c r="B17" s="84" t="s">
        <v>54</v>
      </c>
      <c r="C17" s="85"/>
      <c r="D17" s="4">
        <v>420</v>
      </c>
      <c r="E17" s="4" t="s">
        <v>29</v>
      </c>
      <c r="F17" s="2"/>
      <c r="G17" s="19">
        <f t="shared" si="1"/>
        <v>0</v>
      </c>
    </row>
    <row r="18" spans="1:7" ht="24" customHeight="1" x14ac:dyDescent="0.3">
      <c r="A18" s="17">
        <v>5</v>
      </c>
      <c r="B18" s="80" t="s">
        <v>64</v>
      </c>
      <c r="C18" s="81"/>
      <c r="D18" s="4">
        <v>400</v>
      </c>
      <c r="E18" s="22" t="s">
        <v>29</v>
      </c>
      <c r="F18" s="2"/>
      <c r="G18" s="19">
        <f t="shared" si="1"/>
        <v>0</v>
      </c>
    </row>
    <row r="19" spans="1:7" ht="24" customHeight="1" x14ac:dyDescent="0.3">
      <c r="A19" s="17">
        <v>8</v>
      </c>
      <c r="B19" s="82" t="s">
        <v>65</v>
      </c>
      <c r="C19" s="83"/>
      <c r="D19" s="4">
        <v>100</v>
      </c>
      <c r="E19" s="22" t="s">
        <v>13</v>
      </c>
      <c r="F19" s="2"/>
      <c r="G19" s="19">
        <f t="shared" si="1"/>
        <v>0</v>
      </c>
    </row>
    <row r="20" spans="1:7" ht="24.75" customHeight="1" x14ac:dyDescent="0.3">
      <c r="A20" s="17">
        <v>9</v>
      </c>
      <c r="B20" s="82" t="s">
        <v>57</v>
      </c>
      <c r="C20" s="83"/>
      <c r="D20" s="4">
        <v>11</v>
      </c>
      <c r="E20" s="4" t="s">
        <v>36</v>
      </c>
      <c r="F20" s="2"/>
      <c r="G20" s="19">
        <f t="shared" si="1"/>
        <v>0</v>
      </c>
    </row>
    <row r="21" spans="1:7" ht="27" customHeight="1" thickBot="1" x14ac:dyDescent="0.35">
      <c r="A21" s="17">
        <v>10</v>
      </c>
      <c r="B21" s="84" t="s">
        <v>66</v>
      </c>
      <c r="C21" s="85"/>
      <c r="D21" s="4">
        <v>0.2</v>
      </c>
      <c r="E21" s="4" t="s">
        <v>1</v>
      </c>
      <c r="F21" s="2"/>
      <c r="G21" s="19">
        <f t="shared" si="1"/>
        <v>0</v>
      </c>
    </row>
    <row r="22" spans="1:7" ht="15" thickBot="1" x14ac:dyDescent="0.35">
      <c r="A22" s="63"/>
      <c r="B22" s="64"/>
      <c r="C22" s="64"/>
      <c r="D22" s="64"/>
      <c r="E22" s="64"/>
      <c r="F22" s="31" t="s">
        <v>22</v>
      </c>
      <c r="G22" s="32">
        <f>SUM(G15:G21)</f>
        <v>0</v>
      </c>
    </row>
    <row r="23" spans="1:7" ht="16.2" thickBot="1" x14ac:dyDescent="0.35">
      <c r="A23" s="61" t="s">
        <v>41</v>
      </c>
      <c r="B23" s="62"/>
      <c r="C23" s="62"/>
      <c r="D23" s="62"/>
      <c r="E23" s="62"/>
      <c r="F23" s="5" t="s">
        <v>4</v>
      </c>
      <c r="G23" s="46">
        <v>45940</v>
      </c>
    </row>
    <row r="24" spans="1:7" ht="15" thickBot="1" x14ac:dyDescent="0.35">
      <c r="A24" s="7" t="s">
        <v>6</v>
      </c>
      <c r="B24" s="86" t="s">
        <v>67</v>
      </c>
      <c r="C24" s="87"/>
      <c r="D24" s="9" t="s">
        <v>8</v>
      </c>
      <c r="E24" s="10" t="s">
        <v>9</v>
      </c>
      <c r="F24" s="10" t="s">
        <v>10</v>
      </c>
      <c r="G24" s="11" t="s">
        <v>11</v>
      </c>
    </row>
    <row r="25" spans="1:7" ht="27.75" customHeight="1" x14ac:dyDescent="0.3">
      <c r="A25" s="17">
        <v>3</v>
      </c>
      <c r="B25" s="82" t="s">
        <v>57</v>
      </c>
      <c r="C25" s="83"/>
      <c r="D25" s="3">
        <v>11</v>
      </c>
      <c r="E25" s="4" t="s">
        <v>36</v>
      </c>
      <c r="F25" s="2"/>
      <c r="G25" s="19">
        <f t="shared" ref="G25:G26" si="2">D25*F25</f>
        <v>0</v>
      </c>
    </row>
    <row r="26" spans="1:7" ht="21" customHeight="1" thickBot="1" x14ac:dyDescent="0.35">
      <c r="A26" s="17">
        <v>4</v>
      </c>
      <c r="B26" s="84" t="s">
        <v>66</v>
      </c>
      <c r="C26" s="85"/>
      <c r="D26" s="3">
        <v>900</v>
      </c>
      <c r="E26" s="4" t="s">
        <v>29</v>
      </c>
      <c r="F26" s="2"/>
      <c r="G26" s="19">
        <f t="shared" si="2"/>
        <v>0</v>
      </c>
    </row>
    <row r="27" spans="1:7" ht="15" thickBot="1" x14ac:dyDescent="0.35">
      <c r="A27" s="63"/>
      <c r="B27" s="64"/>
      <c r="C27" s="64"/>
      <c r="D27" s="64"/>
      <c r="E27" s="64"/>
      <c r="F27" s="31" t="s">
        <v>22</v>
      </c>
      <c r="G27" s="32">
        <f>SUM(G25:G26)</f>
        <v>0</v>
      </c>
    </row>
    <row r="28" spans="1:7" ht="15" thickBot="1" x14ac:dyDescent="0.35">
      <c r="A28" s="65" t="s">
        <v>48</v>
      </c>
      <c r="B28" s="66"/>
      <c r="C28" s="66"/>
      <c r="D28" s="66"/>
      <c r="E28" s="66"/>
      <c r="F28" s="67"/>
      <c r="G28" s="32">
        <f>G12+G22+G27</f>
        <v>0</v>
      </c>
    </row>
  </sheetData>
  <mergeCells count="27">
    <mergeCell ref="B25:C25"/>
    <mergeCell ref="B26:C26"/>
    <mergeCell ref="A23:E23"/>
    <mergeCell ref="B5:C5"/>
    <mergeCell ref="B14:C14"/>
    <mergeCell ref="B24:C24"/>
    <mergeCell ref="A27:E27"/>
    <mergeCell ref="A28:F28"/>
    <mergeCell ref="B6:C6"/>
    <mergeCell ref="B7:C7"/>
    <mergeCell ref="B8:C8"/>
    <mergeCell ref="B9:C9"/>
    <mergeCell ref="B10:C10"/>
    <mergeCell ref="B11:C11"/>
    <mergeCell ref="A22:E22"/>
    <mergeCell ref="B17:C17"/>
    <mergeCell ref="B18:C18"/>
    <mergeCell ref="B15:C15"/>
    <mergeCell ref="B16:C16"/>
    <mergeCell ref="B19:C19"/>
    <mergeCell ref="B20:C20"/>
    <mergeCell ref="B21:C21"/>
    <mergeCell ref="A1:G1"/>
    <mergeCell ref="A4:E4"/>
    <mergeCell ref="A12:E12"/>
    <mergeCell ref="A13:E13"/>
    <mergeCell ref="A2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20285-E81B-4554-95AB-C531EA448A05}">
  <dimension ref="A1:G21"/>
  <sheetViews>
    <sheetView workbookViewId="0">
      <selection activeCell="G20" sqref="G20"/>
    </sheetView>
  </sheetViews>
  <sheetFormatPr defaultRowHeight="14.4" x14ac:dyDescent="0.3"/>
  <cols>
    <col min="1" max="1" width="5.109375" customWidth="1"/>
    <col min="2" max="2" width="19.44140625" customWidth="1"/>
    <col min="3" max="3" width="28.6640625" customWidth="1"/>
    <col min="4" max="4" width="10" customWidth="1"/>
    <col min="5" max="5" width="9.88671875" customWidth="1"/>
    <col min="6" max="6" width="17.33203125" customWidth="1"/>
    <col min="7" max="7" width="16.44140625" customWidth="1"/>
  </cols>
  <sheetData>
    <row r="1" spans="1:7" ht="25.8" x14ac:dyDescent="0.5">
      <c r="A1" s="88" t="s">
        <v>77</v>
      </c>
      <c r="B1" s="89"/>
      <c r="C1" s="90"/>
      <c r="D1" s="90"/>
      <c r="E1" s="90"/>
      <c r="F1" s="90"/>
      <c r="G1" s="91"/>
    </row>
    <row r="2" spans="1:7" ht="21.6" thickBot="1" x14ac:dyDescent="0.45">
      <c r="A2" s="92" t="s">
        <v>76</v>
      </c>
      <c r="B2" s="93"/>
      <c r="C2" s="93"/>
      <c r="D2" s="93"/>
      <c r="E2" s="93"/>
      <c r="F2" s="93"/>
      <c r="G2" s="94"/>
    </row>
    <row r="3" spans="1:7" ht="16.2" thickBot="1" x14ac:dyDescent="0.35">
      <c r="A3" s="61" t="s">
        <v>3</v>
      </c>
      <c r="B3" s="62"/>
      <c r="C3" s="62"/>
      <c r="D3" s="62"/>
      <c r="E3" s="62"/>
      <c r="F3" s="5"/>
      <c r="G3" s="6"/>
    </row>
    <row r="4" spans="1:7" ht="30.75" customHeight="1" thickBot="1" x14ac:dyDescent="0.35">
      <c r="A4" s="7" t="s">
        <v>6</v>
      </c>
      <c r="B4" s="86" t="s">
        <v>2</v>
      </c>
      <c r="C4" s="87"/>
      <c r="D4" s="9" t="s">
        <v>8</v>
      </c>
      <c r="E4" s="10" t="s">
        <v>9</v>
      </c>
      <c r="F4" s="10" t="s">
        <v>10</v>
      </c>
      <c r="G4" s="11" t="s">
        <v>11</v>
      </c>
    </row>
    <row r="5" spans="1:7" ht="28.5" customHeight="1" x14ac:dyDescent="0.3">
      <c r="A5" s="12">
        <v>1</v>
      </c>
      <c r="B5" s="80" t="s">
        <v>58</v>
      </c>
      <c r="C5" s="81"/>
      <c r="D5" s="14">
        <v>90</v>
      </c>
      <c r="E5" s="14" t="s">
        <v>59</v>
      </c>
      <c r="F5" s="15"/>
      <c r="G5" s="16">
        <f t="shared" ref="G5:G7" si="0">D5*F5</f>
        <v>0</v>
      </c>
    </row>
    <row r="6" spans="1:7" ht="21.75" customHeight="1" x14ac:dyDescent="0.3">
      <c r="A6" s="17">
        <v>2</v>
      </c>
      <c r="B6" s="82" t="s">
        <v>60</v>
      </c>
      <c r="C6" s="83"/>
      <c r="D6" s="4">
        <v>90</v>
      </c>
      <c r="E6" s="4" t="s">
        <v>59</v>
      </c>
      <c r="F6" s="2"/>
      <c r="G6" s="19">
        <f t="shared" si="0"/>
        <v>0</v>
      </c>
    </row>
    <row r="7" spans="1:7" ht="21.75" customHeight="1" x14ac:dyDescent="0.3">
      <c r="A7" s="4">
        <v>3</v>
      </c>
      <c r="B7" s="95" t="s">
        <v>61</v>
      </c>
      <c r="C7" s="95"/>
      <c r="D7" s="4">
        <v>2</v>
      </c>
      <c r="E7" s="4" t="s">
        <v>62</v>
      </c>
      <c r="F7" s="2"/>
      <c r="G7" s="2">
        <f t="shared" si="0"/>
        <v>0</v>
      </c>
    </row>
    <row r="8" spans="1:7" ht="15" thickBot="1" x14ac:dyDescent="0.35">
      <c r="A8" s="63"/>
      <c r="B8" s="64"/>
      <c r="C8" s="64"/>
      <c r="D8" s="64"/>
      <c r="E8" s="64"/>
      <c r="F8" s="31" t="s">
        <v>22</v>
      </c>
      <c r="G8" s="32">
        <f>SUM(G5:G7)</f>
        <v>0</v>
      </c>
    </row>
    <row r="9" spans="1:7" ht="16.2" thickBot="1" x14ac:dyDescent="0.35">
      <c r="A9" s="61" t="s">
        <v>23</v>
      </c>
      <c r="B9" s="62"/>
      <c r="C9" s="62"/>
      <c r="D9" s="62"/>
      <c r="E9" s="62"/>
      <c r="F9" s="5"/>
      <c r="G9" s="6"/>
    </row>
    <row r="10" spans="1:7" ht="15" thickBot="1" x14ac:dyDescent="0.35">
      <c r="A10" s="7" t="s">
        <v>6</v>
      </c>
      <c r="B10" s="86" t="s">
        <v>2</v>
      </c>
      <c r="C10" s="87"/>
      <c r="D10" s="9" t="s">
        <v>8</v>
      </c>
      <c r="E10" s="10" t="s">
        <v>9</v>
      </c>
      <c r="F10" s="10" t="s">
        <v>10</v>
      </c>
      <c r="G10" s="11" t="s">
        <v>11</v>
      </c>
    </row>
    <row r="11" spans="1:7" ht="31.5" customHeight="1" x14ac:dyDescent="0.3">
      <c r="A11" s="33">
        <v>1</v>
      </c>
      <c r="B11" s="80" t="s">
        <v>58</v>
      </c>
      <c r="C11" s="81"/>
      <c r="D11" s="35">
        <v>90</v>
      </c>
      <c r="E11" s="35" t="s">
        <v>59</v>
      </c>
      <c r="F11" s="36"/>
      <c r="G11" s="37">
        <f t="shared" ref="G11:G13" si="1">D11*F11</f>
        <v>0</v>
      </c>
    </row>
    <row r="12" spans="1:7" ht="33" customHeight="1" x14ac:dyDescent="0.3">
      <c r="A12" s="17">
        <v>2</v>
      </c>
      <c r="B12" s="82" t="s">
        <v>60</v>
      </c>
      <c r="C12" s="83"/>
      <c r="D12" s="22">
        <v>90</v>
      </c>
      <c r="E12" s="22" t="s">
        <v>59</v>
      </c>
      <c r="F12" s="2"/>
      <c r="G12" s="24">
        <f t="shared" si="1"/>
        <v>0</v>
      </c>
    </row>
    <row r="13" spans="1:7" ht="33" customHeight="1" x14ac:dyDescent="0.3">
      <c r="A13" s="4">
        <v>3</v>
      </c>
      <c r="B13" s="95" t="s">
        <v>61</v>
      </c>
      <c r="C13" s="95"/>
      <c r="D13" s="4">
        <v>2</v>
      </c>
      <c r="E13" s="4" t="s">
        <v>62</v>
      </c>
      <c r="F13" s="2"/>
      <c r="G13" s="19">
        <f t="shared" si="1"/>
        <v>0</v>
      </c>
    </row>
    <row r="14" spans="1:7" ht="15" thickBot="1" x14ac:dyDescent="0.35">
      <c r="A14" s="63"/>
      <c r="B14" s="64"/>
      <c r="C14" s="64"/>
      <c r="D14" s="64"/>
      <c r="E14" s="64"/>
      <c r="F14" s="31" t="s">
        <v>22</v>
      </c>
      <c r="G14" s="32">
        <f>SUM(G11:G13)</f>
        <v>0</v>
      </c>
    </row>
    <row r="15" spans="1:7" ht="16.2" thickBot="1" x14ac:dyDescent="0.35">
      <c r="A15" s="61" t="s">
        <v>41</v>
      </c>
      <c r="B15" s="62"/>
      <c r="C15" s="62"/>
      <c r="D15" s="62"/>
      <c r="E15" s="62"/>
      <c r="F15" s="5"/>
      <c r="G15" s="6"/>
    </row>
    <row r="16" spans="1:7" ht="30.75" customHeight="1" thickBot="1" x14ac:dyDescent="0.35">
      <c r="A16" s="7" t="s">
        <v>6</v>
      </c>
      <c r="B16" s="86" t="s">
        <v>2</v>
      </c>
      <c r="C16" s="87"/>
      <c r="D16" s="9" t="s">
        <v>8</v>
      </c>
      <c r="E16" s="10" t="s">
        <v>9</v>
      </c>
      <c r="F16" s="10" t="s">
        <v>10</v>
      </c>
      <c r="G16" s="11" t="s">
        <v>11</v>
      </c>
    </row>
    <row r="17" spans="1:7" ht="30.75" customHeight="1" x14ac:dyDescent="0.3">
      <c r="A17" s="12">
        <v>1</v>
      </c>
      <c r="B17" s="80" t="s">
        <v>58</v>
      </c>
      <c r="C17" s="81"/>
      <c r="D17" s="35">
        <v>90</v>
      </c>
      <c r="E17" s="35" t="s">
        <v>59</v>
      </c>
      <c r="F17" s="36"/>
      <c r="G17" s="16">
        <f>D17*F17</f>
        <v>0</v>
      </c>
    </row>
    <row r="18" spans="1:7" ht="28.5" customHeight="1" x14ac:dyDescent="0.3">
      <c r="A18" s="17">
        <v>2</v>
      </c>
      <c r="B18" s="82" t="s">
        <v>60</v>
      </c>
      <c r="C18" s="83"/>
      <c r="D18" s="4">
        <v>90</v>
      </c>
      <c r="E18" s="4" t="s">
        <v>59</v>
      </c>
      <c r="F18" s="2"/>
      <c r="G18" s="19">
        <f t="shared" ref="G18:G19" si="2">D18*F18</f>
        <v>0</v>
      </c>
    </row>
    <row r="19" spans="1:7" ht="29.25" customHeight="1" x14ac:dyDescent="0.3">
      <c r="A19" s="17">
        <v>3</v>
      </c>
      <c r="B19" s="95" t="s">
        <v>61</v>
      </c>
      <c r="C19" s="95"/>
      <c r="D19" s="4">
        <v>2</v>
      </c>
      <c r="E19" s="4" t="s">
        <v>62</v>
      </c>
      <c r="F19" s="2"/>
      <c r="G19" s="19">
        <f t="shared" si="2"/>
        <v>0</v>
      </c>
    </row>
    <row r="20" spans="1:7" ht="15" thickBot="1" x14ac:dyDescent="0.35">
      <c r="A20" s="63"/>
      <c r="B20" s="64"/>
      <c r="C20" s="64"/>
      <c r="D20" s="64"/>
      <c r="E20" s="64"/>
      <c r="F20" s="31" t="s">
        <v>22</v>
      </c>
      <c r="G20" s="32">
        <f>SUM(G17:G19)</f>
        <v>0</v>
      </c>
    </row>
    <row r="21" spans="1:7" ht="15" thickBot="1" x14ac:dyDescent="0.35">
      <c r="A21" s="65" t="s">
        <v>48</v>
      </c>
      <c r="B21" s="66"/>
      <c r="C21" s="66"/>
      <c r="D21" s="66"/>
      <c r="E21" s="66"/>
      <c r="F21" s="67"/>
      <c r="G21" s="32">
        <f>G8+G14+G20</f>
        <v>0</v>
      </c>
    </row>
  </sheetData>
  <mergeCells count="21">
    <mergeCell ref="A20:E20"/>
    <mergeCell ref="A21:F21"/>
    <mergeCell ref="B5:C5"/>
    <mergeCell ref="B6:C6"/>
    <mergeCell ref="B11:C11"/>
    <mergeCell ref="B12:C12"/>
    <mergeCell ref="B7:C7"/>
    <mergeCell ref="B13:C13"/>
    <mergeCell ref="B17:C17"/>
    <mergeCell ref="A14:E14"/>
    <mergeCell ref="B18:C18"/>
    <mergeCell ref="B19:C19"/>
    <mergeCell ref="B10:C10"/>
    <mergeCell ref="B16:C16"/>
    <mergeCell ref="A15:E15"/>
    <mergeCell ref="A1:G1"/>
    <mergeCell ref="A2:G2"/>
    <mergeCell ref="A3:E3"/>
    <mergeCell ref="A8:E8"/>
    <mergeCell ref="A9:E9"/>
    <mergeCell ref="B4:C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F7623-58FB-4C18-85C8-BF3FB6CE198D}">
  <dimension ref="C4:D20"/>
  <sheetViews>
    <sheetView tabSelected="1" workbookViewId="0">
      <selection activeCell="D37" sqref="D37"/>
    </sheetView>
  </sheetViews>
  <sheetFormatPr defaultRowHeight="14.4" x14ac:dyDescent="0.3"/>
  <cols>
    <col min="2" max="2" width="8.88671875" customWidth="1"/>
    <col min="3" max="3" width="77.21875" customWidth="1"/>
    <col min="4" max="4" width="126.44140625" customWidth="1"/>
  </cols>
  <sheetData>
    <row r="4" spans="3:4" ht="15" thickBot="1" x14ac:dyDescent="0.35"/>
    <row r="5" spans="3:4" ht="15" thickBot="1" x14ac:dyDescent="0.35">
      <c r="C5" s="96" t="s">
        <v>76</v>
      </c>
      <c r="D5" s="97"/>
    </row>
    <row r="6" spans="3:4" x14ac:dyDescent="0.3">
      <c r="C6" s="47" t="s">
        <v>68</v>
      </c>
      <c r="D6" s="48">
        <f>Przedmiar!F39</f>
        <v>0</v>
      </c>
    </row>
    <row r="7" spans="3:4" x14ac:dyDescent="0.3">
      <c r="C7" s="49" t="s">
        <v>69</v>
      </c>
      <c r="D7" s="50">
        <f>Materiały!G28</f>
        <v>0</v>
      </c>
    </row>
    <row r="8" spans="3:4" ht="15" thickBot="1" x14ac:dyDescent="0.35">
      <c r="C8" s="51" t="s">
        <v>70</v>
      </c>
      <c r="D8" s="52">
        <f>Sprzęt!G21</f>
        <v>0</v>
      </c>
    </row>
    <row r="9" spans="3:4" x14ac:dyDescent="0.3">
      <c r="C9" s="53" t="s">
        <v>71</v>
      </c>
      <c r="D9" s="54">
        <f>SUM(D6:D8)</f>
        <v>0</v>
      </c>
    </row>
    <row r="10" spans="3:4" x14ac:dyDescent="0.3">
      <c r="C10" s="55" t="s">
        <v>72</v>
      </c>
      <c r="D10" s="56">
        <f>D9*1.23-D9</f>
        <v>0</v>
      </c>
    </row>
    <row r="11" spans="3:4" ht="15" thickBot="1" x14ac:dyDescent="0.35">
      <c r="C11" s="57" t="s">
        <v>73</v>
      </c>
      <c r="D11" s="58">
        <f>D10+D9</f>
        <v>0</v>
      </c>
    </row>
    <row r="12" spans="3:4" x14ac:dyDescent="0.3">
      <c r="D12" s="59"/>
    </row>
    <row r="13" spans="3:4" x14ac:dyDescent="0.3">
      <c r="D13" s="59"/>
    </row>
    <row r="14" spans="3:4" x14ac:dyDescent="0.3">
      <c r="D14" s="59"/>
    </row>
    <row r="15" spans="3:4" x14ac:dyDescent="0.3">
      <c r="D15" s="59"/>
    </row>
    <row r="16" spans="3:4" x14ac:dyDescent="0.3">
      <c r="D16" s="98"/>
    </row>
    <row r="17" spans="4:4" x14ac:dyDescent="0.3">
      <c r="D17" s="98"/>
    </row>
    <row r="18" spans="4:4" x14ac:dyDescent="0.3">
      <c r="D18" s="98"/>
    </row>
    <row r="19" spans="4:4" x14ac:dyDescent="0.3">
      <c r="D19" s="59" t="s">
        <v>74</v>
      </c>
    </row>
    <row r="20" spans="4:4" x14ac:dyDescent="0.3">
      <c r="D20" s="60" t="s">
        <v>75</v>
      </c>
    </row>
  </sheetData>
  <mergeCells count="2">
    <mergeCell ref="C5:D5"/>
    <mergeCell ref="D16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Przedmiar</vt:lpstr>
      <vt:lpstr>Materiały</vt:lpstr>
      <vt:lpstr>Sprzęt</vt:lpstr>
      <vt:lpstr>Arkusz1</vt:lpstr>
    </vt:vector>
  </TitlesOfParts>
  <Company>PKP PLK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Wrona Krzysztof</dc:creator>
  <cp:lastModifiedBy>Kabaciński Piotr</cp:lastModifiedBy>
  <cp:lastPrinted>2019-02-14T10:36:58Z</cp:lastPrinted>
  <dcterms:created xsi:type="dcterms:W3CDTF">2016-10-24T13:38:17Z</dcterms:created>
  <dcterms:modified xsi:type="dcterms:W3CDTF">2025-09-18T08:36:54Z</dcterms:modified>
</cp:coreProperties>
</file>