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zrkfile\ZRK\NRR\NRRd\2. ZIELONA GÓRA\1. UMOWY UTRZYMANIOWE\Rok 2025\MPK 25 02 271 - naprawa toru na linii 275\"/>
    </mc:Choice>
  </mc:AlternateContent>
  <xr:revisionPtr revIDLastSave="0" documentId="13_ncr:1_{323FB88F-F821-42EA-B4A9-8D03F028862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3" i="1"/>
  <c r="F15" i="1"/>
  <c r="F16" i="1"/>
  <c r="F17" i="1" s="1"/>
  <c r="A4" i="1"/>
  <c r="A5" i="1" s="1"/>
  <c r="A6" i="1" l="1"/>
  <c r="A7" i="1" s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<sst xmlns="http://schemas.openxmlformats.org/spreadsheetml/2006/main" count="38" uniqueCount="30">
  <si>
    <t xml:space="preserve">Rodzaj Robót </t>
  </si>
  <si>
    <t xml:space="preserve">Jedn. </t>
  </si>
  <si>
    <t>Ilość</t>
  </si>
  <si>
    <t>Cena jedn.</t>
  </si>
  <si>
    <t>Wartość</t>
  </si>
  <si>
    <t>L.p</t>
  </si>
  <si>
    <t>Podatek Vat</t>
  </si>
  <si>
    <t>SUMA netto</t>
  </si>
  <si>
    <t>SUMA brutto</t>
  </si>
  <si>
    <t>Warunki wykonania zadania:</t>
  </si>
  <si>
    <t>Wymiana szyn</t>
  </si>
  <si>
    <t>szt.</t>
  </si>
  <si>
    <t>kmt</t>
  </si>
  <si>
    <t>kpl.</t>
  </si>
  <si>
    <t>Km 127,200 - 128,800 - tor stacyjny nr 1 St. Małomice - ciągła wymiana nawierzchni 1600 mbt.</t>
  </si>
  <si>
    <t>Wymiana stali rozjazdowej Rz 1 300 1:9 L, Rz 2 300 1:9 P</t>
  </si>
  <si>
    <t>Wymiana podkładek podszynowych PM49</t>
  </si>
  <si>
    <t>Regulacja naprężęń w torze bezstykowym</t>
  </si>
  <si>
    <t>Dokumentacja powykonawcza</t>
  </si>
  <si>
    <t xml:space="preserve">Rozbicie Ceny Ofertowej - Naprawa bieżąca toru nr 1 na LK275 Wrocław Muchobór - Gubinek  </t>
  </si>
  <si>
    <t>m szyny</t>
  </si>
  <si>
    <t xml:space="preserve">Wymiana podkładów drewnianych przed Rz nr 1 st. Żagań </t>
  </si>
  <si>
    <t>Pojedyncza wymiana uszkodzonych podkładów betonowych w ilości ok 100 szt.</t>
  </si>
  <si>
    <r>
      <t xml:space="preserve">1. Materiały nowe (szyny, podkłady, akcesoria torowe, tłuczeń) zapewnia Zamawiający. Materiały zostaną dostarczone do stacji Małomice.
2. Termin realizacji robót obejmuje całość zadania i czynności odbiorowe.
</t>
    </r>
    <r>
      <rPr>
        <sz val="11"/>
        <color rgb="FFFF0000"/>
        <rFont val="Calibri"/>
        <family val="2"/>
        <charset val="238"/>
        <scheme val="minor"/>
      </rPr>
      <t>3. Termin zamknięć torowych: 
- od dn. 03.11. dodn. 07.11.
- od dn. 12.11 do dn. 14.11.
- od dn. 17.11. do dn.21.11.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>- Dodatkowo do ustalenia na tor stacyjny st. Małowice</t>
    </r>
  </si>
  <si>
    <t>Wykonanie spoin termitowych</t>
  </si>
  <si>
    <t>Transport materiałów po wymianie do stacji Żagań, rozliczenie złomu z ISE oraz utylizacja uszkodzonych podkładów betonowych</t>
  </si>
  <si>
    <t>Na przepuście - płyta żelbetowa w km 125,050 jest "górka" punktowe zawyżenie Należy wykonać obniżenie toru na długość 50m w celu obniżenia toru.</t>
  </si>
  <si>
    <t xml:space="preserve">Wymiana podkładów drewnianych </t>
  </si>
  <si>
    <t>…................................................................</t>
  </si>
  <si>
    <t>(podpisy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</si>
</sst>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wrapText="1"/>
    </xf>
    <xf numFmtId="0" fontId="5" fillId="0" borderId="10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8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4" fontId="7" fillId="3" borderId="1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3" fontId="7" fillId="3" borderId="15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3" borderId="16" xfId="0" applyFont="1" applyFill="1" applyBorder="1" applyAlignment="1">
      <alignment horizontal="center" vertical="center" wrapText="1"/>
    </xf>
    <xf numFmtId="4" fontId="7" fillId="3" borderId="16" xfId="0" applyNumberFormat="1" applyFont="1" applyFill="1" applyBorder="1" applyAlignment="1">
      <alignment horizontal="center" vertical="center" wrapText="1"/>
    </xf>
    <xf numFmtId="164" fontId="7" fillId="3" borderId="16" xfId="0" applyNumberFormat="1" applyFont="1" applyFill="1" applyBorder="1" applyAlignment="1">
      <alignment horizontal="center" vertical="center" wrapText="1"/>
    </xf>
    <xf numFmtId="164" fontId="7" fillId="3" borderId="17" xfId="0" applyNumberFormat="1" applyFont="1" applyFill="1" applyBorder="1" applyAlignment="1">
      <alignment horizontal="center" vertical="center" wrapText="1"/>
    </xf>
    <xf numFmtId="3" fontId="7" fillId="3" borderId="18" xfId="0" applyNumberFormat="1" applyFont="1" applyFill="1" applyBorder="1" applyAlignment="1">
      <alignment horizontal="center" vertical="center" wrapText="1"/>
    </xf>
    <xf numFmtId="164" fontId="7" fillId="3" borderId="19" xfId="0" applyNumberFormat="1" applyFont="1" applyFill="1" applyBorder="1" applyAlignment="1">
      <alignment horizontal="center" vertical="center" wrapText="1"/>
    </xf>
    <xf numFmtId="3" fontId="7" fillId="3" borderId="20" xfId="0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3" borderId="21" xfId="0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center" vertical="center" wrapText="1"/>
    </xf>
    <xf numFmtId="164" fontId="0" fillId="3" borderId="21" xfId="0" applyNumberFormat="1" applyFill="1" applyBorder="1" applyAlignment="1">
      <alignment horizontal="center" vertical="center" wrapText="1"/>
    </xf>
    <xf numFmtId="164" fontId="7" fillId="3" borderId="2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right" wrapText="1"/>
    </xf>
    <xf numFmtId="0" fontId="3" fillId="0" borderId="13" xfId="0" applyFont="1" applyBorder="1" applyAlignment="1">
      <alignment horizontal="right" wrapText="1"/>
    </xf>
    <xf numFmtId="0" fontId="3" fillId="0" borderId="14" xfId="0" applyFont="1" applyBorder="1" applyAlignment="1">
      <alignment horizontal="right" wrapText="1"/>
    </xf>
    <xf numFmtId="0" fontId="0" fillId="0" borderId="0" xfId="0" applyAlignment="1">
      <alignment horizontal="left" vertical="center" wrapText="1"/>
    </xf>
    <xf numFmtId="0" fontId="3" fillId="0" borderId="7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zoomScaleNormal="100" workbookViewId="0">
      <selection activeCell="I20" sqref="I20"/>
    </sheetView>
  </sheetViews>
  <sheetFormatPr defaultColWidth="9.109375" defaultRowHeight="14.4" x14ac:dyDescent="0.3"/>
  <cols>
    <col min="1" max="1" width="5.88671875" style="12" bestFit="1" customWidth="1"/>
    <col min="2" max="2" width="77.88671875" style="1" customWidth="1"/>
    <col min="3" max="3" width="10.6640625" style="1" customWidth="1"/>
    <col min="4" max="4" width="14" style="1" customWidth="1"/>
    <col min="5" max="5" width="12.5546875" style="1" customWidth="1"/>
    <col min="6" max="6" width="16.6640625" style="1" customWidth="1"/>
    <col min="7" max="16384" width="9.109375" style="1"/>
  </cols>
  <sheetData>
    <row r="1" spans="1:6" ht="16.2" thickBot="1" x14ac:dyDescent="0.35">
      <c r="A1" s="37" t="s">
        <v>19</v>
      </c>
      <c r="B1" s="38"/>
      <c r="C1" s="38"/>
      <c r="D1" s="38"/>
      <c r="E1" s="38"/>
      <c r="F1" s="38"/>
    </row>
    <row r="2" spans="1:6" ht="15" thickBot="1" x14ac:dyDescent="0.35">
      <c r="A2" s="5" t="s">
        <v>5</v>
      </c>
      <c r="B2" s="6" t="s">
        <v>0</v>
      </c>
      <c r="C2" s="2" t="s">
        <v>1</v>
      </c>
      <c r="D2" s="3" t="s">
        <v>2</v>
      </c>
      <c r="E2" s="4" t="s">
        <v>3</v>
      </c>
      <c r="F2" s="6" t="s">
        <v>4</v>
      </c>
    </row>
    <row r="3" spans="1:6" s="11" customFormat="1" ht="16.2" customHeight="1" x14ac:dyDescent="0.3">
      <c r="A3" s="23">
        <v>1</v>
      </c>
      <c r="B3" s="24" t="s">
        <v>10</v>
      </c>
      <c r="C3" s="25" t="s">
        <v>20</v>
      </c>
      <c r="D3" s="26">
        <v>2400</v>
      </c>
      <c r="E3" s="27"/>
      <c r="F3" s="28">
        <f>ROUND(D3*E3,2)</f>
        <v>0</v>
      </c>
    </row>
    <row r="4" spans="1:6" s="11" customFormat="1" ht="16.2" customHeight="1" x14ac:dyDescent="0.3">
      <c r="A4" s="29">
        <f>1+A3</f>
        <v>2</v>
      </c>
      <c r="B4" s="10" t="s">
        <v>24</v>
      </c>
      <c r="C4" s="16" t="s">
        <v>11</v>
      </c>
      <c r="D4" s="20">
        <v>80</v>
      </c>
      <c r="E4" s="17"/>
      <c r="F4" s="30">
        <f t="shared" ref="F4:F14" si="0">ROUND(D4*E4,2)</f>
        <v>0</v>
      </c>
    </row>
    <row r="5" spans="1:6" s="11" customFormat="1" ht="16.2" customHeight="1" x14ac:dyDescent="0.3">
      <c r="A5" s="29">
        <f t="shared" ref="A5" si="1">1+A4</f>
        <v>3</v>
      </c>
      <c r="B5" s="10" t="s">
        <v>27</v>
      </c>
      <c r="C5" s="16" t="s">
        <v>11</v>
      </c>
      <c r="D5" s="20">
        <v>51</v>
      </c>
      <c r="E5" s="17"/>
      <c r="F5" s="30">
        <f t="shared" si="0"/>
        <v>0</v>
      </c>
    </row>
    <row r="6" spans="1:6" s="11" customFormat="1" ht="27.6" x14ac:dyDescent="0.3">
      <c r="A6" s="29">
        <f>1+A5</f>
        <v>4</v>
      </c>
      <c r="B6" s="10" t="s">
        <v>26</v>
      </c>
      <c r="C6" s="16" t="s">
        <v>13</v>
      </c>
      <c r="D6" s="20">
        <v>1</v>
      </c>
      <c r="E6" s="17"/>
      <c r="F6" s="30">
        <f t="shared" si="0"/>
        <v>0</v>
      </c>
    </row>
    <row r="7" spans="1:6" s="11" customFormat="1" ht="27.6" x14ac:dyDescent="0.3">
      <c r="A7" s="29">
        <f t="shared" ref="A7:A14" si="2">1+A6</f>
        <v>5</v>
      </c>
      <c r="B7" s="10" t="s">
        <v>14</v>
      </c>
      <c r="C7" s="16" t="s">
        <v>12</v>
      </c>
      <c r="D7" s="20">
        <v>1.6</v>
      </c>
      <c r="E7" s="17"/>
      <c r="F7" s="30">
        <f t="shared" si="0"/>
        <v>0</v>
      </c>
    </row>
    <row r="8" spans="1:6" s="11" customFormat="1" ht="19.2" customHeight="1" x14ac:dyDescent="0.3">
      <c r="A8" s="29">
        <f t="shared" si="2"/>
        <v>6</v>
      </c>
      <c r="B8" s="10" t="s">
        <v>15</v>
      </c>
      <c r="C8" s="16" t="s">
        <v>11</v>
      </c>
      <c r="D8" s="20">
        <v>2</v>
      </c>
      <c r="E8" s="17"/>
      <c r="F8" s="30">
        <f t="shared" si="0"/>
        <v>0</v>
      </c>
    </row>
    <row r="9" spans="1:6" s="11" customFormat="1" ht="25.8" customHeight="1" x14ac:dyDescent="0.3">
      <c r="A9" s="29">
        <f t="shared" si="2"/>
        <v>7</v>
      </c>
      <c r="B9" s="14" t="s">
        <v>21</v>
      </c>
      <c r="C9" s="15" t="s">
        <v>11</v>
      </c>
      <c r="D9" s="21">
        <v>10</v>
      </c>
      <c r="E9" s="13"/>
      <c r="F9" s="30">
        <f t="shared" si="0"/>
        <v>0</v>
      </c>
    </row>
    <row r="10" spans="1:6" s="11" customFormat="1" ht="19.8" customHeight="1" x14ac:dyDescent="0.3">
      <c r="A10" s="29">
        <f t="shared" si="2"/>
        <v>8</v>
      </c>
      <c r="B10" s="10" t="s">
        <v>22</v>
      </c>
      <c r="C10" s="16" t="s">
        <v>11</v>
      </c>
      <c r="D10" s="20">
        <v>100</v>
      </c>
      <c r="E10" s="17"/>
      <c r="F10" s="30">
        <f t="shared" si="0"/>
        <v>0</v>
      </c>
    </row>
    <row r="11" spans="1:6" s="11" customFormat="1" ht="19.8" customHeight="1" x14ac:dyDescent="0.3">
      <c r="A11" s="29">
        <f t="shared" si="2"/>
        <v>9</v>
      </c>
      <c r="B11" s="10" t="s">
        <v>16</v>
      </c>
      <c r="C11" s="16" t="s">
        <v>11</v>
      </c>
      <c r="D11" s="20">
        <v>1500</v>
      </c>
      <c r="E11" s="17"/>
      <c r="F11" s="30">
        <f t="shared" si="0"/>
        <v>0</v>
      </c>
    </row>
    <row r="12" spans="1:6" ht="20.399999999999999" customHeight="1" x14ac:dyDescent="0.3">
      <c r="A12" s="29">
        <f t="shared" si="2"/>
        <v>10</v>
      </c>
      <c r="B12" s="8" t="s">
        <v>17</v>
      </c>
      <c r="C12" s="18" t="s">
        <v>12</v>
      </c>
      <c r="D12" s="22">
        <v>3</v>
      </c>
      <c r="E12" s="19"/>
      <c r="F12" s="30">
        <f t="shared" si="0"/>
        <v>0</v>
      </c>
    </row>
    <row r="13" spans="1:6" ht="27.6" x14ac:dyDescent="0.3">
      <c r="A13" s="29">
        <f t="shared" si="2"/>
        <v>11</v>
      </c>
      <c r="B13" s="8" t="s">
        <v>25</v>
      </c>
      <c r="C13" s="18" t="s">
        <v>13</v>
      </c>
      <c r="D13" s="22">
        <v>1</v>
      </c>
      <c r="E13" s="19"/>
      <c r="F13" s="30">
        <f t="shared" si="0"/>
        <v>0</v>
      </c>
    </row>
    <row r="14" spans="1:6" ht="15" thickBot="1" x14ac:dyDescent="0.35">
      <c r="A14" s="31">
        <f t="shared" si="2"/>
        <v>12</v>
      </c>
      <c r="B14" s="32" t="s">
        <v>18</v>
      </c>
      <c r="C14" s="33" t="s">
        <v>13</v>
      </c>
      <c r="D14" s="34">
        <v>1</v>
      </c>
      <c r="E14" s="35"/>
      <c r="F14" s="36">
        <f t="shared" si="0"/>
        <v>0</v>
      </c>
    </row>
    <row r="15" spans="1:6" ht="15" thickBot="1" x14ac:dyDescent="0.35">
      <c r="A15" s="39" t="s">
        <v>7</v>
      </c>
      <c r="B15" s="40"/>
      <c r="C15" s="40"/>
      <c r="D15" s="40"/>
      <c r="E15" s="41"/>
      <c r="F15" s="9">
        <f>SUM(F8:F8)</f>
        <v>0</v>
      </c>
    </row>
    <row r="16" spans="1:6" ht="15" thickBot="1" x14ac:dyDescent="0.35">
      <c r="A16" s="43" t="s">
        <v>6</v>
      </c>
      <c r="B16" s="44"/>
      <c r="C16" s="44"/>
      <c r="D16" s="44"/>
      <c r="E16" s="45"/>
      <c r="F16" s="7">
        <f>F15*1.23-F15</f>
        <v>0</v>
      </c>
    </row>
    <row r="17" spans="1:6" ht="15" thickBot="1" x14ac:dyDescent="0.35">
      <c r="A17" s="43" t="s">
        <v>8</v>
      </c>
      <c r="B17" s="44"/>
      <c r="C17" s="44"/>
      <c r="D17" s="44"/>
      <c r="E17" s="45"/>
      <c r="F17" s="7">
        <f>F16+F15</f>
        <v>0</v>
      </c>
    </row>
    <row r="19" spans="1:6" x14ac:dyDescent="0.3">
      <c r="A19" s="46" t="s">
        <v>9</v>
      </c>
      <c r="B19" s="46"/>
      <c r="C19" s="46"/>
      <c r="D19" s="46"/>
      <c r="E19" s="46"/>
      <c r="F19" s="46"/>
    </row>
    <row r="20" spans="1:6" ht="123" customHeight="1" x14ac:dyDescent="0.3">
      <c r="A20" s="42" t="s">
        <v>23</v>
      </c>
      <c r="B20" s="42"/>
      <c r="C20" s="42"/>
      <c r="D20" s="42"/>
      <c r="E20" s="42"/>
      <c r="F20" s="42"/>
    </row>
    <row r="21" spans="1:6" x14ac:dyDescent="0.3">
      <c r="D21" s="47" t="s">
        <v>28</v>
      </c>
      <c r="E21" s="47"/>
      <c r="F21" s="47"/>
    </row>
    <row r="22" spans="1:6" x14ac:dyDescent="0.3">
      <c r="D22" s="47" t="s">
        <v>29</v>
      </c>
      <c r="E22" s="47"/>
      <c r="F22" s="47"/>
    </row>
  </sheetData>
  <mergeCells count="8">
    <mergeCell ref="D21:F21"/>
    <mergeCell ref="D22:F22"/>
    <mergeCell ref="A1:F1"/>
    <mergeCell ref="A15:E15"/>
    <mergeCell ref="A20:F20"/>
    <mergeCell ref="A16:E16"/>
    <mergeCell ref="A17:E17"/>
    <mergeCell ref="A19:F19"/>
  </mergeCells>
  <pageMargins left="0.25" right="0.25" top="0.75" bottom="0.75" header="0.3" footer="0.3"/>
  <pageSetup paperSize="9" scale="7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429FFC0A7C4D4DA03BDFD0C058C269" ma:contentTypeVersion="4" ma:contentTypeDescription="Utwórz nowy dokument." ma:contentTypeScope="" ma:versionID="60d967228ef35db4b938b1af713e6851">
  <xsd:schema xmlns:xsd="http://www.w3.org/2001/XMLSchema" xmlns:xs="http://www.w3.org/2001/XMLSchema" xmlns:p="http://schemas.microsoft.com/office/2006/metadata/properties" xmlns:ns3="fcfd95c0-270c-4038-a6c1-3e3f4ce80314" targetNamespace="http://schemas.microsoft.com/office/2006/metadata/properties" ma:root="true" ma:fieldsID="7eb211f7f5b619869e177876721eff79" ns3:_="">
    <xsd:import namespace="fcfd95c0-270c-4038-a6c1-3e3f4ce8031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fd95c0-270c-4038-a6c1-3e3f4ce8031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8C69D2-A6EE-435A-AE3A-0BE1520C6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fd95c0-270c-4038-a6c1-3e3f4ce803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96976F-E9CA-45A6-BD7B-9965970AA6CA}">
  <ds:schemaRefs>
    <ds:schemaRef ds:uri="http://schemas.microsoft.com/office/2006/documentManagement/types"/>
    <ds:schemaRef ds:uri="http://purl.org/dc/dcmitype/"/>
    <ds:schemaRef ds:uri="fcfd95c0-270c-4038-a6c1-3e3f4ce80314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51B65BB-A532-4A3D-8258-C0E118D340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Rumiński Michał</cp:lastModifiedBy>
  <cp:lastPrinted>2025-09-25T09:43:20Z</cp:lastPrinted>
  <dcterms:created xsi:type="dcterms:W3CDTF">2016-04-06T09:49:35Z</dcterms:created>
  <dcterms:modified xsi:type="dcterms:W3CDTF">2025-10-02T09:27:20Z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0x010100D4429FFC0A7C4D4DA03BDFD0C058C269</vt:lpwstr>
  </property>
</Properties>
</file>